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X:\Mo\"/>
    </mc:Choice>
  </mc:AlternateContent>
  <xr:revisionPtr revIDLastSave="0" documentId="13_ncr:1_{CA7EEBB0-A2A2-4A3F-BE0A-20DBB6E097E0}" xr6:coauthVersionLast="47" xr6:coauthVersionMax="47" xr10:uidLastSave="{00000000-0000-0000-0000-000000000000}"/>
  <bookViews>
    <workbookView xWindow="-120" yWindow="-120" windowWidth="29040" windowHeight="15720" xr2:uid="{B36AFFEF-8408-4692-9BC7-4A513A7920BA}"/>
  </bookViews>
  <sheets>
    <sheet name="Infos zum Tool" sheetId="5" r:id="rId1"/>
    <sheet name="Assessment_intern" sheetId="1" r:id="rId2"/>
    <sheet name="Auswertung_intern" sheetId="2" r:id="rId3"/>
    <sheet name="Auswertung_AbgabeAGI" sheetId="4" r:id="rId4"/>
    <sheet name="Hilfstabelle" sheetId="3" r:id="rId5"/>
  </sheets>
  <definedNames>
    <definedName name="_xlnm._FilterDatabase" localSheetId="1" hidden="1">Assessment_intern!$A$1:$J$71</definedName>
    <definedName name="_xlnm.Print_Area" localSheetId="1">Assessment_intern!$A$1:$J$73</definedName>
    <definedName name="_xlnm.Print_Area" localSheetId="2">Auswertung_intern!$A$1:$K$33</definedName>
    <definedName name="_xlnm.Print_Area" localSheetId="4">Hilfstabelle!$A$6:$A$7</definedName>
    <definedName name="_xlnm.Print_Area" localSheetId="0">'Infos zum Tool'!$A$1:$K$61</definedName>
    <definedName name="FromArray_1">_xlfn.ANCHORARRAY(Auswertung_AbgabeAGI!$A$12)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4" l="1" a="1"/>
  <c r="A12" i="4" s="1"/>
  <c r="H2" i="3" l="1" a="1"/>
  <c r="H2" i="3" s="1"/>
  <c r="P2" i="3" a="1"/>
  <c r="P2" i="3" s="1"/>
  <c r="L2" i="3" a="1"/>
  <c r="L2" i="3" s="1"/>
  <c r="G69" i="1"/>
  <c r="G67" i="1"/>
  <c r="G61" i="1" a="1"/>
  <c r="G61" i="1" s="1"/>
  <c r="J19" i="1" l="1"/>
  <c r="G8" i="1" l="1" a="1"/>
  <c r="G8" i="1" s="1"/>
  <c r="G14" i="1" a="1"/>
  <c r="G14" i="1" s="1"/>
  <c r="G65" i="1"/>
  <c r="G63" i="1"/>
  <c r="G57" i="1" a="1"/>
  <c r="G57" i="1" s="1"/>
  <c r="G51" i="1" a="1"/>
  <c r="G51" i="1" s="1"/>
  <c r="G44" i="1" a="1"/>
  <c r="G44" i="1" s="1"/>
  <c r="G38" i="1"/>
  <c r="G36" i="1" a="1"/>
  <c r="G36" i="1" s="1"/>
  <c r="G30" i="1" a="1"/>
  <c r="G30" i="1" s="1"/>
  <c r="G26" i="1" a="1"/>
  <c r="G26" i="1" s="1"/>
  <c r="G18" i="1" a="1"/>
  <c r="G18" i="1" s="1"/>
  <c r="G52" i="1" l="1"/>
  <c r="B13" i="2"/>
  <c r="B12" i="2"/>
  <c r="G70" i="1"/>
  <c r="B32" i="2"/>
  <c r="B31" i="2"/>
  <c r="B30" i="2"/>
  <c r="B29" i="2"/>
  <c r="B25" i="2"/>
  <c r="B21" i="2"/>
  <c r="B20" i="2"/>
  <c r="B18" i="2"/>
  <c r="B19" i="2"/>
  <c r="B17" i="2"/>
  <c r="I19" i="1"/>
  <c r="B33" i="2" l="1"/>
  <c r="B7" i="2"/>
  <c r="B26" i="2"/>
  <c r="C26" i="2" s="1"/>
  <c r="G45" i="1"/>
  <c r="G19" i="1"/>
  <c r="B11" i="2"/>
  <c r="C8" i="2"/>
  <c r="C7" i="2"/>
  <c r="C6" i="2"/>
  <c r="C5" i="2"/>
  <c r="C4" i="2"/>
  <c r="B14" i="2" l="1"/>
  <c r="C14" i="2" s="1"/>
  <c r="G73" i="1"/>
  <c r="C34" i="2"/>
  <c r="B6" i="2"/>
  <c r="B22" i="2"/>
  <c r="C23" i="2" s="1"/>
  <c r="B5" i="2"/>
  <c r="B4" i="2"/>
  <c r="C27" i="2"/>
  <c r="C15" i="2" l="1"/>
  <c r="C12" i="2"/>
  <c r="C13" i="2"/>
  <c r="B8" i="2"/>
  <c r="C18" i="2"/>
  <c r="C22" i="2"/>
  <c r="C19" i="2"/>
  <c r="C20" i="2"/>
  <c r="C30" i="2"/>
  <c r="C33" i="2"/>
  <c r="C32" i="2"/>
  <c r="C31" i="2"/>
  <c r="C21" i="2"/>
  <c r="C3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<sst xmlns="http://schemas.openxmlformats.org/spreadsheetml/2006/main" count="514" uniqueCount="308">
  <si>
    <t>Funktion</t>
  </si>
  <si>
    <t>ID Subrating</t>
  </si>
  <si>
    <t>PR Subrating</t>
  </si>
  <si>
    <t>DE Subrating</t>
  </si>
  <si>
    <t>RS Subrating</t>
  </si>
  <si>
    <t>Ø</t>
  </si>
  <si>
    <t>Nr.</t>
  </si>
  <si>
    <t>Kategorie</t>
  </si>
  <si>
    <t>Frage</t>
  </si>
  <si>
    <t>Antwort</t>
  </si>
  <si>
    <t>1.1 Inventar Management</t>
  </si>
  <si>
    <t>1. Identifizieren (ID)</t>
  </si>
  <si>
    <t>1.3 Risikoanalyse</t>
  </si>
  <si>
    <t>1.1 Subrating</t>
  </si>
  <si>
    <t>1.2 Subrating</t>
  </si>
  <si>
    <t>1.3 Subrating</t>
  </si>
  <si>
    <t>2.1 Zugriffsmanagement und -steuerung</t>
  </si>
  <si>
    <t>2.1 Subrating</t>
  </si>
  <si>
    <t>2.2 Sensibilisierung und Ausbildung</t>
  </si>
  <si>
    <t>2.2 Subrating</t>
  </si>
  <si>
    <t>2.3 Daten- und Informationsschutz</t>
  </si>
  <si>
    <t>2.3 Subrating</t>
  </si>
  <si>
    <t>2.4 Unterhalt</t>
  </si>
  <si>
    <t>2.4 Subrating</t>
  </si>
  <si>
    <t>2.5 Einsatz von Schutztechnologien</t>
  </si>
  <si>
    <t>2.5 Subrating</t>
  </si>
  <si>
    <t>1.1.a</t>
  </si>
  <si>
    <t>1.1.b</t>
  </si>
  <si>
    <t>1.1.c</t>
  </si>
  <si>
    <t>1.1.d</t>
  </si>
  <si>
    <t>1.2.a</t>
  </si>
  <si>
    <t>1.2.b</t>
  </si>
  <si>
    <t>1.3.a</t>
  </si>
  <si>
    <t>1.3.b</t>
  </si>
  <si>
    <t>2.1.a</t>
  </si>
  <si>
    <t>2.1.b</t>
  </si>
  <si>
    <t>2.1.c</t>
  </si>
  <si>
    <t>2.2.a</t>
  </si>
  <si>
    <t>2.2.b</t>
  </si>
  <si>
    <t>2.3.a</t>
  </si>
  <si>
    <t>2.3.b</t>
  </si>
  <si>
    <t>2.3.c</t>
  </si>
  <si>
    <t>2.3.d</t>
  </si>
  <si>
    <t>2.3.e</t>
  </si>
  <si>
    <t>2.4.a</t>
  </si>
  <si>
    <t>2.5.a</t>
  </si>
  <si>
    <t>2.5.b</t>
  </si>
  <si>
    <t>2.5.c</t>
  </si>
  <si>
    <t>2.5.d</t>
  </si>
  <si>
    <t>2. Schützen (PR)</t>
  </si>
  <si>
    <t>3. Detektieren (DE)</t>
  </si>
  <si>
    <t>4. Reagieren (RS)</t>
  </si>
  <si>
    <t>3.1.a</t>
  </si>
  <si>
    <t>3.1.b</t>
  </si>
  <si>
    <t>3.1.c</t>
  </si>
  <si>
    <t>3.1 Überwachung</t>
  </si>
  <si>
    <t>3.1 Subrating</t>
  </si>
  <si>
    <t>4.1.a</t>
  </si>
  <si>
    <t>4.1.b</t>
  </si>
  <si>
    <t>4.1 Reaktionsplanung</t>
  </si>
  <si>
    <t>4.2 Subrating</t>
  </si>
  <si>
    <t>4.2.a</t>
  </si>
  <si>
    <t>4.1 Subrating</t>
  </si>
  <si>
    <t>4.2 Kommunikation</t>
  </si>
  <si>
    <t>4.3.a</t>
  </si>
  <si>
    <t>4.3 Analyse</t>
  </si>
  <si>
    <t>4.3 Subrating</t>
  </si>
  <si>
    <t>4.4 Subrating</t>
  </si>
  <si>
    <t>4.4 Schadensminimierung</t>
  </si>
  <si>
    <t>4.4.a</t>
  </si>
  <si>
    <r>
      <rPr>
        <b/>
        <sz val="11"/>
        <color theme="1"/>
        <rFont val="Calibri"/>
        <family val="2"/>
        <scheme val="minor"/>
      </rPr>
      <t>Daten löschen:</t>
    </r>
    <r>
      <rPr>
        <sz val="11"/>
        <color theme="1"/>
        <rFont val="Calibri"/>
        <family val="2"/>
        <scheme val="minor"/>
      </rPr>
      <t xml:space="preserve"> Gibt es Richtlinien zum sicheren Entfernen von Alt-geräten/ Daten/ Konten? </t>
    </r>
  </si>
  <si>
    <t>Mögliche Antworten</t>
  </si>
  <si>
    <t>Gesamtreife der Cybersicherheit</t>
  </si>
  <si>
    <t>2.1.d</t>
  </si>
  <si>
    <t>3.1.d</t>
  </si>
  <si>
    <t>3.1.e</t>
  </si>
  <si>
    <t>Ja</t>
  </si>
  <si>
    <t>Nein</t>
  </si>
  <si>
    <t>Mögliche Antworten Code</t>
  </si>
  <si>
    <t>-</t>
  </si>
  <si>
    <t>Umsetzung %</t>
  </si>
  <si>
    <t>3. Erkennen (DE)</t>
  </si>
  <si>
    <t>Gesamtbewertung der Cybersicherheit</t>
  </si>
  <si>
    <t>Gesamtbewertung</t>
  </si>
  <si>
    <t>1.2 Rolen &amp; Verantwortung</t>
  </si>
  <si>
    <t>BWL IKT Minimalstandard Abw. 21 
BWL IKT Minimalstandard 23 (ID.AM-1)
SN EN ISO/IEC 27001 (A 5.9)</t>
  </si>
  <si>
    <t>BWL IKT Minimalstandard Abw. 21 
BWL IKT Minimalstandard 23 (ID.AM-2)
SN EN ISO/IEC 27001 (A 5.9)</t>
  </si>
  <si>
    <t>BWL IKT Minimalstandard Abw. 21 
SN EN ISO/IEC 27001 (A 5.9)</t>
  </si>
  <si>
    <t>VAV-VBS (211.432.21)
SN EN ISO/IEC 27001 (A 5.31)</t>
  </si>
  <si>
    <t>NCSC Informationssicherheit KMUs
SN EN ISO/IEC 27001 (A 5.1, A 6.2 - 6.5)</t>
  </si>
  <si>
    <t>NCSC Informationssicherheit KMUs
SN EN ISO/IEC 27001 (A 5.1, A 5.6, A 5.22, A 5.23)</t>
  </si>
  <si>
    <t>NCSC Informationssicherheit KMUs
SN EN ISO/IEC 27001 (A 5.7)</t>
  </si>
  <si>
    <t>NCSC Informationssicherheit KMUs
BWL IKT Minimalstandard 23 (PR.AC-5)
SN EN ISO/IEC 27001 (A 8.22)</t>
  </si>
  <si>
    <t>NCSC Informationssicherheit KMUs
BWL IKT Minimalstandard 23 (PR.AC-4)
SN EN ISO/IEC 27001 (A 5.18, A 8.2, A 8.4, A 8.6)</t>
  </si>
  <si>
    <t>NCSC Informationssicherheit KMUs
SN EN ISO/IEC 27001 (A 6.7, A 8.5)</t>
  </si>
  <si>
    <t>NCSC Informationssicherheit KMUs
BWL IKT Minimalstandard 23 (PR.AT-1)
SN EN ISO/IEC 27001 (A 6.3)</t>
  </si>
  <si>
    <t>NCSC Informationssicherheit KMUs
BWL IKT Minimalstandard 23 (PR.IP-4, PR.IP-10)
SN EN ISO/IEC 27001 (A 8.13)</t>
  </si>
  <si>
    <t>NCSC Informationssicherheit KMUs
SN EN ISO/IEC 27001 (A 5.17, A 6.3)</t>
  </si>
  <si>
    <t>SN EN ISO/IEC 27001 (A 8.10)</t>
  </si>
  <si>
    <t>NCSC Informationssicherheit KMUs</t>
  </si>
  <si>
    <t>NCSC Informationssicherheit KMUs
BWL IKT Minimalstandard 23 (PR.MA-1)</t>
  </si>
  <si>
    <t>NCSC Informationssicherheit KMUs
BWL IKT Minimalstandard 23 (PR.PT-4)
SN EN ISO/IEC 27001 (A 8.7)</t>
  </si>
  <si>
    <t>NCSC Informationssicherheit KMUs
BWL IKT Minimalstandard 23 (PR.PT-3)</t>
  </si>
  <si>
    <t>NCSC Informationssicherheit KMUs
SN EN ISO/IEC 27001 (A 8.20, A 8.23)</t>
  </si>
  <si>
    <t>BWL IKT Minimalstandard 23 (DE.CM-1 - DE.CM-3)
SN EN ISO/IEC 27001 (A 8.15, A 6.16)</t>
  </si>
  <si>
    <t>BWL IKT Minimalstandard 23 (DE.CM-1 - DE.CM-3, DE.CM-7, DE.CM-8)
SN EN ISO/IEC 27001 (A 8.16)</t>
  </si>
  <si>
    <t>BWL IKT Minimalstandard 23 (DE.DP-3 - DE.DP-5, DE.CM-8)</t>
  </si>
  <si>
    <t>NCSC Informationssicherheit KMUs
SN EN ISO/IEC 27001 (A 6.3 - A 6.5)</t>
  </si>
  <si>
    <t>BWL IKT Minimalstandard 23 (RS.RP-1)
SN EN ISO/IEC 27001 (A 5.25, A 5.26)</t>
  </si>
  <si>
    <t>NCSC Informationssicherheit KMUs
SN EN ISO/IEC 27001 (A 5.29, A 5.30)</t>
  </si>
  <si>
    <t>BWL IKT Minimalstandard 23 (RS.AN-1 - RS.AN-5)
SN EN ISO/IEC 27001 (A 5.28)</t>
  </si>
  <si>
    <t>BWL IKT Minimalstandard 23 (RS.MI-3)
SN EN ISO/IEC 27001 (A 5.25, A 5.26)</t>
  </si>
  <si>
    <t>BWL IKT Minimalstandard 23 (RC.IM-1, RC.IM-2)
SN EN ISO/IEC 27001 (A 5.27)</t>
  </si>
  <si>
    <t>Quelle/ Referenzen</t>
  </si>
  <si>
    <t>Antwortemöglichkeiten Assessment</t>
  </si>
  <si>
    <t>Antwortemöglichkeiten Betrieb</t>
  </si>
  <si>
    <t>Antwortemöglichkeiten AV-System</t>
  </si>
  <si>
    <t>Privates Geometerbüro</t>
  </si>
  <si>
    <t>Kommunales Vermessungsamt</t>
  </si>
  <si>
    <t>?</t>
  </si>
  <si>
    <t>Firma</t>
  </si>
  <si>
    <t>PLZ/Ort</t>
  </si>
  <si>
    <t>Informatik- Verantwortliche/-r</t>
  </si>
  <si>
    <t>Name Nachführungsgeometer/-in</t>
  </si>
  <si>
    <t>Nachführungsstelle</t>
  </si>
  <si>
    <t>Zertifiziert? (ISO/IEC 27001)</t>
  </si>
  <si>
    <t>Grafik</t>
  </si>
  <si>
    <t>Nachführungsstelle:</t>
  </si>
  <si>
    <t>Nachführungsgeometer/-in:</t>
  </si>
  <si>
    <t>Ort, Datum:</t>
  </si>
  <si>
    <t>Quellen &amp; weitere Ressourcen</t>
  </si>
  <si>
    <t>VAV-VBS (211.432.21)</t>
  </si>
  <si>
    <t>Verordnung über die amtliche Vermessung (VAV-VBS)</t>
  </si>
  <si>
    <t>Minimalstandard Abwasser</t>
  </si>
  <si>
    <t>Minimalstandard zur Verbesserung der IKT-Resilienz</t>
  </si>
  <si>
    <t>SN EN ISO/IEC 27001</t>
  </si>
  <si>
    <t>Ressourcen:</t>
  </si>
  <si>
    <t>Link</t>
  </si>
  <si>
    <t>Bundesamt für Cybersicherheit BACS/NCSC</t>
  </si>
  <si>
    <t>Empfehlungen für die Zusammenarbeit mit IT-Dienstleistern</t>
  </si>
  <si>
    <t>Massnahmen zum Schutz von ICS</t>
  </si>
  <si>
    <t>Merkblatt Informationssicherheit für KMUs</t>
  </si>
  <si>
    <t>Massnahmen zum Schutz vor DDoS-Angriffen</t>
  </si>
  <si>
    <t>Verhalten bei E-Mail</t>
  </si>
  <si>
    <t>SN EN ISO/IEC 27001:2023 | SNV-Connect Normenshop (Kauf der Norm)</t>
  </si>
  <si>
    <t xml:space="preserve">BWL IKT Minimalstandard Abw. 2021 </t>
  </si>
  <si>
    <t>BWL IKT Minimalstandard 2023</t>
  </si>
  <si>
    <t>1.2.c</t>
  </si>
  <si>
    <t>Durch externen Partner</t>
  </si>
  <si>
    <r>
      <rPr>
        <b/>
        <sz val="11"/>
        <color theme="1"/>
        <rFont val="Calibri"/>
        <family val="2"/>
        <scheme val="minor"/>
      </rPr>
      <t>Schutztechnologien(Virenschutz):</t>
    </r>
    <r>
      <rPr>
        <sz val="11"/>
        <color theme="1"/>
        <rFont val="Calibri"/>
        <family val="2"/>
        <scheme val="minor"/>
      </rPr>
      <t xml:space="preserve"> Ist ein aktueller Virenschutz installiert und werden regelmässige Scans durchgeführt? </t>
    </r>
  </si>
  <si>
    <r>
      <rPr>
        <b/>
        <sz val="11"/>
        <color theme="1"/>
        <rFont val="Calibri"/>
        <family val="2"/>
        <scheme val="minor"/>
      </rPr>
      <t>Logdateien:</t>
    </r>
    <r>
      <rPr>
        <sz val="11"/>
        <color theme="1"/>
        <rFont val="Calibri"/>
        <family val="2"/>
        <scheme val="minor"/>
      </rPr>
      <t xml:space="preserve"> Ist sichergestellt, dass kritische Systeme wie Buchhaltungssoftware, Domain-Controller, Firewall oder E-Mail-Server Logdateien anlegen?</t>
    </r>
  </si>
  <si>
    <r>
      <rPr>
        <b/>
        <sz val="11"/>
        <color theme="1"/>
        <rFont val="Calibri"/>
        <family val="2"/>
        <scheme val="minor"/>
      </rPr>
      <t xml:space="preserve">Wiederherstellungsplanung: </t>
    </r>
    <r>
      <rPr>
        <sz val="11"/>
        <color theme="1"/>
        <rFont val="Calibri"/>
        <family val="2"/>
        <scheme val="minor"/>
      </rPr>
      <t xml:space="preserve">Können Sie nach einem Vorfall alle notwendigen Daten und Systeme anhand eines Wiederherstellungsplanes wiederherstellen (lassen), bzw. liegt dieser vor? </t>
    </r>
  </si>
  <si>
    <t>Bereich / Zuständigkeit</t>
  </si>
  <si>
    <t>Adresse der Nachführungsstelle</t>
  </si>
  <si>
    <t xml:space="preserve">Erfassen sie alle Netzwerkteilnehmer z.B. Server, Netzwerkkomponenten, PCs, Drucker, Smartphones, Feldrechner... </t>
  </si>
  <si>
    <t>Erstellen sie Netzwerkdiagramme und dokumentieren sie Netzwerkregeln.</t>
  </si>
  <si>
    <t>1.1.e</t>
  </si>
  <si>
    <t>1.1.f</t>
  </si>
  <si>
    <t>Erstellen sie grundsätzliche Regeln im Umgang mit Information und halten sie diese aktuell.</t>
  </si>
  <si>
    <t>SN EN ISO/IEC 27001 (A 5.1, A 5.2)</t>
  </si>
  <si>
    <t>Optional</t>
  </si>
  <si>
    <t>e</t>
  </si>
  <si>
    <t>z</t>
  </si>
  <si>
    <t>Veröffentlichen sie Rollen und Aufgaben im Unternehmen und stellen sie sicher, dass alle Mitarbeiter informiert sind.</t>
  </si>
  <si>
    <t>Regelmässige Schulungen zur Informationssicherheit helfen ein Sicherheitsdenken bei Mitarbeitenden zu verankern und sicherzustellen, dass alle auf dem gleichen Informationsstand sind.</t>
  </si>
  <si>
    <t>Richten sie Prozesse zur regelmässigen Evaluation und Anpassung ein, z.b. planen sie eine jährliche Überarbeitung von Vorgaben und Regelungen.</t>
  </si>
  <si>
    <t>SN EN ISO/IEC 27001 (9.1, 10, A 5.1 )</t>
  </si>
  <si>
    <t>1.2.d</t>
  </si>
  <si>
    <t>1.2.e</t>
  </si>
  <si>
    <t>Führen sie vor Vertragsabschluss eine Sicherheitsprüfung durch und prüfen sie Kriterien wie Datenschutzstandards, Zertifizierungen und Sicherheitsnachweise von externen Anbietern und Dienstleistern.</t>
  </si>
  <si>
    <t>o</t>
  </si>
  <si>
    <t>Erfassen sie welche Risiken für ihre Unternehmung akzeptiert sind und welche Massnahmen ergriffen werden können, um Informationssicherheit gewährleisten zu können.</t>
  </si>
  <si>
    <t>1.3.c</t>
  </si>
  <si>
    <t>Definieren sie wie Vertraulichkeit, Integrität und Verfügbarkeit von Information gewährleistet werden können. Dokumentierte Ziele sollten messbar formuliert und regelmäßig überprüft und angepasst werden.</t>
  </si>
  <si>
    <t>SN EN ISO/IEC 27001 (6.2)</t>
  </si>
  <si>
    <t>SN EN ISO/IEC 27001 (A 5.19 – A 5.23)</t>
  </si>
  <si>
    <t>Setzen sie eine Least Privilege Strategie um, z.B. eingeschränkte Vergabe von Adminrechten um Software-Installationen durch Unberechtigte zu verhindern.</t>
  </si>
  <si>
    <t>Stellen sie Regeln zum Anlegen, Ändern und Löschen von Konten auf und überprüfen sie diese regelmässig.</t>
  </si>
  <si>
    <t>Richten sie unterschiedliche Berechtigungsgruppen ein und überprüfen sie diese regelmässig.</t>
  </si>
  <si>
    <t>Stellen sie sicher, dass nur berechtigte Personen Zutritt zur Server- und Clientinfrastruktur haben (z.B. Schliessplan, Videoüberwachung im Serverraum…)</t>
  </si>
  <si>
    <t>2.1.e</t>
  </si>
  <si>
    <t>2.1.f</t>
  </si>
  <si>
    <t>Segmentieren sie Netzwerken und stellen sie sicher, dass öffentliche von internen Bereichen  getrennt sind.</t>
  </si>
  <si>
    <t>SN EN ISO/IEC 27001 (A 8.20, A 8.23)</t>
  </si>
  <si>
    <t>Halten sie zum Thema Sicherheit Kontakt mit Fachverbänden, Interessensgruppen und Behörden und informieren sie sich aktiv über Sicherheitsgefahren im IT-Umfeld.</t>
  </si>
  <si>
    <t>Führen sie regelmässige Schulungen zu IT Sicherheitsthemen durch.</t>
  </si>
  <si>
    <r>
      <rPr>
        <b/>
        <sz val="11"/>
        <color theme="1"/>
        <rFont val="Calibri"/>
        <family val="2"/>
        <scheme val="minor"/>
      </rPr>
      <t>Passwort-Policy:</t>
    </r>
    <r>
      <rPr>
        <sz val="11"/>
        <color theme="1"/>
        <rFont val="Calibri"/>
        <family val="2"/>
        <scheme val="minor"/>
      </rPr>
      <t xml:space="preserve"> Sind verbindliche Passwortregeln festgelegt, die konsequent umgesetzt werden? </t>
    </r>
  </si>
  <si>
    <t xml:space="preserve">Gängige Regeln beinhalten: Mindestlänge des Passwortes; Gross- und Kleinbuchstaben, sowie Zahlen und Sonderzeichen; Vermeiden von Mehrfachverwendung eines Passworts; Passwortmanager verwenden; Periodisches erneuern von Passwörtern. </t>
  </si>
  <si>
    <t>2.2.c</t>
  </si>
  <si>
    <t>Legen sie Regeln zur Aufbewahrung vertraulicher Unterlagen und  dem Sperren von Geräten bei Abwesenheit fest.</t>
  </si>
  <si>
    <t>Speichern sie Daten mehrfach ab und bewahren sie Kopien offsite z.B. in einem feuerfesten Safe oder in einer geschützten Cloud-Umgebung auf.</t>
  </si>
  <si>
    <t>Führen sie regelmässige Backuptests durch und stellen sie sicher, dass Daten wiederhergestellt und gelesen werden können.</t>
  </si>
  <si>
    <t>Legen sie im Unternehmen fest, welche Daten in einer Cloud-Ablage abgespeichert werden dürfen und überprüfen sie Cloudanbieter auf Vertraulichkeit, eingesetzte Verschlüsselung und Sicherheitsstandards.</t>
  </si>
  <si>
    <t>Verwenden sie einen Virenschutz mit zentralem Management und definieren sie Schutzprofile für ihre Server und Clients.</t>
  </si>
  <si>
    <r>
      <rPr>
        <b/>
        <sz val="11"/>
        <color theme="1"/>
        <rFont val="Calibri"/>
        <family val="2"/>
        <scheme val="minor"/>
      </rPr>
      <t>Systemkonfiguration:</t>
    </r>
    <r>
      <rPr>
        <sz val="11"/>
        <color theme="1"/>
        <rFont val="Calibri"/>
        <family val="2"/>
        <scheme val="minor"/>
      </rPr>
      <t xml:space="preserve"> Sind ihre Systeme so konfiguriert, dass nur die für den Betrieb notwendigen  Applikationen installiert sind?</t>
    </r>
  </si>
  <si>
    <t>Entfernen sie unnötige Anwendungen und denken sie auch an Dienste, Plugins und Add-Ons, die nicht aktiv eingesetzt werden.</t>
  </si>
  <si>
    <t>Potenziell schädliche E-Mail Anhänge sollten bereits auf Ihrem E-Mail-Gateway bzw. Spam-Filter blockiert bzw. gefiltert werden. Eine Liste potenziell schädlicher Dateiendungen finden sie auf der Website von NCSC: Informationen zum GovCERT [16.04.2025].</t>
  </si>
  <si>
    <t>NCSC Informationssicherheit KMUs
SN EN ISO/IEC 27001 (A 8.7)</t>
  </si>
  <si>
    <t>2.5.e</t>
  </si>
  <si>
    <t>Setzen sie Firewalls auf allen Geräten ein, die diese Funktion unterstützen und definieren sie, welche ein- und ausgehenden Verbindungen erlaubt sein sollen.</t>
  </si>
  <si>
    <t>Verschlüsselung schützt sensitive Daten, setzen sie im Bedarfsfall aktuelle Verschlüsselungsstandards wie AES-256 ein.</t>
  </si>
  <si>
    <t>SN EN ISO/IEC 27001 (A 8.24)</t>
  </si>
  <si>
    <t>Prüfen sie den Einsatz eines zentralen Logging-Dienstes, um Informationen an einem Ort verwalten zu können und schnell Zugriff auf verschiedene mögliche Problembereiche zu erhalten.</t>
  </si>
  <si>
    <r>
      <rPr>
        <b/>
        <sz val="11"/>
        <color theme="1"/>
        <rFont val="Calibri"/>
        <family val="2"/>
        <scheme val="minor"/>
      </rPr>
      <t>Logdateien-Analyse:</t>
    </r>
    <r>
      <rPr>
        <sz val="11"/>
        <color theme="1"/>
        <rFont val="Calibri"/>
        <family val="2"/>
        <scheme val="minor"/>
      </rPr>
      <t xml:space="preserve"> Werden Logdateien regelmässig auf Unstimmigkeiten geprüft?</t>
    </r>
  </si>
  <si>
    <t>Überprüfen sie bei wichtigen Systemen regelmässig, Systemmeldungen, Logfiles und  Ereignisprotokolle.</t>
  </si>
  <si>
    <t>Zentrale Monitoring Systeme unterstützen bei der Überwachung kritischer Dienste, Anwendungen, Schwachstellen und liefern wichtige Informationen zur Betriebssicherheit an einem Ort.</t>
  </si>
  <si>
    <r>
      <rPr>
        <b/>
        <sz val="11"/>
        <color theme="1"/>
        <rFont val="Calibri"/>
        <family val="2"/>
        <scheme val="minor"/>
      </rPr>
      <t xml:space="preserve">Testen: </t>
    </r>
    <r>
      <rPr>
        <sz val="11"/>
        <color theme="1"/>
        <rFont val="Calibri"/>
        <family val="2"/>
        <scheme val="minor"/>
      </rPr>
      <t>Werden die eingesetzten Überwachungsmethoden getestet, sowie kontinuierlich verbessert?</t>
    </r>
  </si>
  <si>
    <t>Überprüfen sie, ob alle Systeme in der Überwachung enthalten sind und diese korrekte Informationen liefert. Passen sie Überwachungssoftware auf neue Bedrohungsszenarien an.</t>
  </si>
  <si>
    <t>Erstellen sie regelmässig aktuelle Notfall-Offline-Pläne und stellen sie den einfachen und schnellen  Zugriff auf diese Informationen sicher.</t>
  </si>
  <si>
    <t>4.1.c</t>
  </si>
  <si>
    <t>4.1.d</t>
  </si>
  <si>
    <t>Auch bei einem Ausfall der gesamten IT oder einem Teil davon, sollten Arbeiten durchgeführt werden können. Wichtige Informationen wie Passwortlisten, Informationen zur IT-Umgebung und Wiederherstellungsinformationen sollten offline verfügbar sein.</t>
  </si>
  <si>
    <t>Führen sie in definierten Zeitabständen einen Test des Vorfallreaktionsplans durch. Mögliche Testszenarien sind z.B. Simulationen von Malwarebefall oder der Wiederherstellung von Systemen aus einem Backup.</t>
  </si>
  <si>
    <t>Kommunizieren sie Verantwortliche und deren Stellvertreter für alle sicherheitsrelevanten Belange im Unternehmen.</t>
  </si>
  <si>
    <t>4.2.b</t>
  </si>
  <si>
    <t>4.2.c</t>
  </si>
  <si>
    <t>Regeln sie, wer kommuniziert, wo kommuniziert wird (über welche Plattform) und welche Informationen intern bleiben.</t>
  </si>
  <si>
    <t>Stellen sie zusammen wie interne/ externe Ansprechpartner, Dienstleister und Behörden erreicht werden können.</t>
  </si>
  <si>
    <t>Bereiten sie Texte für verschiedene Szenarien vor, z.B. : Kommunizieren der Wiederinbetriebnahme oder möglicher Datenverluste, Erstatten sie Anzeige bei der Polizei und melden sie Vorfälle an das Nationale Zentrum für Cybersicherheit NCSC.</t>
  </si>
  <si>
    <t>SN EN ISO/IEC 27001 (A 5.25, A 5.29)</t>
  </si>
  <si>
    <t>Erfassen sie alle Sicherheitsvorfälle und analysieren und bewerten sie die Auswirkungen für ihr Unternehmen und betroffene Drittparteien</t>
  </si>
  <si>
    <t>Legen sie ein klar definiertes Verfahren fest, wie Sicherheitsvorfälle erkannt, eingedämmt, analysiert und behoben werden. So sparen sie im Schadensfall Zeit und können schnell und zielgerichtet reagieren.</t>
  </si>
  <si>
    <t xml:space="preserve">Erstellen und pflegen sie einen schriftlichen Plan, der alle Systeme, Datenquellen und Abhängigkeiten beschreibt und im Fall einer Wiederherstellung als Blaupause für eine neue Systemumgebung verwendet werden kann. </t>
  </si>
  <si>
    <t>BWL IKT Minimalstandard Abw. 21
BWL IKT Minimalstandard 23 (RC.RP-1)
SN EN ISO/IEC 27001 (A 5.29)</t>
  </si>
  <si>
    <t>4.6.a</t>
  </si>
  <si>
    <t>4.5.a</t>
  </si>
  <si>
    <t>4.5 Wiederherstellungsplanung</t>
  </si>
  <si>
    <t>4.5 Subrating</t>
  </si>
  <si>
    <t>4.6 Verbesserungen</t>
  </si>
  <si>
    <t>4.6 Subrating</t>
  </si>
  <si>
    <t>Kommentar</t>
  </si>
  <si>
    <t>Obligatorische Fragen</t>
  </si>
  <si>
    <t>Empfohlene Fragen</t>
  </si>
  <si>
    <t>Optionale Fragen</t>
  </si>
  <si>
    <r>
      <rPr>
        <b/>
        <sz val="11"/>
        <color theme="1"/>
        <rFont val="Calibri"/>
        <family val="2"/>
        <scheme val="minor"/>
      </rPr>
      <t>Zugriffsberechtigungen Hardware</t>
    </r>
    <r>
      <rPr>
        <sz val="11"/>
        <color theme="1"/>
        <rFont val="Calibri"/>
        <family val="2"/>
        <scheme val="minor"/>
      </rPr>
      <t>: Ist der physische Zugang zur Client- und Serverinfrastruktur geschützt und geregelt?</t>
    </r>
  </si>
  <si>
    <r>
      <rPr>
        <b/>
        <sz val="11"/>
        <color theme="1"/>
        <rFont val="Calibri"/>
        <family val="2"/>
        <scheme val="minor"/>
      </rPr>
      <t>Regelmässige Datensicherung</t>
    </r>
    <r>
      <rPr>
        <sz val="11"/>
        <color theme="1"/>
        <rFont val="Calibri"/>
        <family val="2"/>
        <scheme val="minor"/>
      </rPr>
      <t>: Wird regelmässig ein Backup (Mehrgenerationenprinzip) gemacht und offline aufbewahrt?</t>
    </r>
  </si>
  <si>
    <r>
      <rPr>
        <b/>
        <sz val="11"/>
        <color theme="1"/>
        <rFont val="Calibri"/>
        <family val="2"/>
        <scheme val="minor"/>
      </rPr>
      <t>Überprüfung von Datensicherungen</t>
    </r>
    <r>
      <rPr>
        <sz val="11"/>
        <color theme="1"/>
        <rFont val="Calibri"/>
        <family val="2"/>
        <scheme val="minor"/>
      </rPr>
      <t xml:space="preserve">: Wird das Wiederherstellen von Datensicherungen regelmässig getestet (Funktionalität des Backups)?  </t>
    </r>
  </si>
  <si>
    <r>
      <rPr>
        <b/>
        <sz val="11"/>
        <color theme="1"/>
        <rFont val="Calibri"/>
        <family val="2"/>
        <scheme val="minor"/>
      </rPr>
      <t>Umgang mit sensiblen Daten</t>
    </r>
    <r>
      <rPr>
        <sz val="11"/>
        <color theme="1"/>
        <rFont val="Calibri"/>
        <family val="2"/>
        <scheme val="minor"/>
      </rPr>
      <t>: Gibt es klare Regeln zum Umgang mit und zur Abgabe von sensiblen Daten?</t>
    </r>
  </si>
  <si>
    <r>
      <rPr>
        <b/>
        <sz val="11"/>
        <color theme="1"/>
        <rFont val="Calibri"/>
        <family val="2"/>
        <scheme val="minor"/>
      </rPr>
      <t>Einsatz von Cloud-Diensten</t>
    </r>
    <r>
      <rPr>
        <sz val="11"/>
        <color theme="1"/>
        <rFont val="Calibri"/>
        <family val="2"/>
        <scheme val="minor"/>
      </rPr>
      <t>: Ist sichergestellt, dass keine sensiblen Daten in der Cloud gespeichert werden und werden die Anbieter von Clouddiensten geprüft?</t>
    </r>
  </si>
  <si>
    <r>
      <rPr>
        <b/>
        <sz val="11"/>
        <color theme="1"/>
        <rFont val="Calibri"/>
        <family val="2"/>
        <scheme val="minor"/>
      </rPr>
      <t>Sicherheitsupdates</t>
    </r>
    <r>
      <rPr>
        <sz val="11"/>
        <color theme="1"/>
        <rFont val="Calibri"/>
        <family val="2"/>
        <scheme val="minor"/>
      </rPr>
      <t xml:space="preserve">:  Werden alle Systeme, Software und Geräte regelmässig aktualisiert (Patch Management)? </t>
    </r>
  </si>
  <si>
    <r>
      <rPr>
        <b/>
        <sz val="11"/>
        <color theme="1"/>
        <rFont val="Calibri"/>
        <family val="2"/>
        <scheme val="minor"/>
      </rPr>
      <t>Filtern potenziell schädlicher E-Mails</t>
    </r>
    <r>
      <rPr>
        <sz val="11"/>
        <color theme="1"/>
        <rFont val="Calibri"/>
        <family val="2"/>
        <scheme val="minor"/>
      </rPr>
      <t xml:space="preserve">:  Werden gefährliche Anhänge vor dem Empfang blockiert (auch in ZIPs)? </t>
    </r>
  </si>
  <si>
    <r>
      <rPr>
        <b/>
        <sz val="11"/>
        <color theme="1"/>
        <rFont val="Calibri"/>
        <family val="2"/>
        <scheme val="minor"/>
      </rPr>
      <t>Firewall</t>
    </r>
    <r>
      <rPr>
        <sz val="11"/>
        <color theme="1"/>
        <rFont val="Calibri"/>
        <family val="2"/>
        <scheme val="minor"/>
      </rPr>
      <t>: Ist das Netzwerk durch den Einsatz von Firewalls geschützt?</t>
    </r>
  </si>
  <si>
    <r>
      <rPr>
        <b/>
        <sz val="11"/>
        <color theme="1"/>
        <rFont val="Calibri"/>
        <family val="2"/>
        <scheme val="minor"/>
      </rPr>
      <t>Verschlüsselung</t>
    </r>
    <r>
      <rPr>
        <sz val="11"/>
        <color theme="1"/>
        <rFont val="Calibri"/>
        <family val="2"/>
        <scheme val="minor"/>
      </rPr>
      <t>: Werden sensitive und besonders schützenswerte Daten im Unternehmen verschlüsselt aufbewahrt?</t>
    </r>
  </si>
  <si>
    <r>
      <rPr>
        <b/>
        <sz val="11"/>
        <color theme="1"/>
        <rFont val="Calibri"/>
        <family val="2"/>
        <scheme val="minor"/>
      </rPr>
      <t>Logdateien-Speicherung</t>
    </r>
    <r>
      <rPr>
        <sz val="11"/>
        <color theme="1"/>
        <rFont val="Calibri"/>
        <family val="2"/>
        <scheme val="minor"/>
      </rPr>
      <t>: Werden Logdateien aufbewahrt?</t>
    </r>
  </si>
  <si>
    <r>
      <rPr>
        <b/>
        <sz val="11"/>
        <color theme="1"/>
        <rFont val="Calibri"/>
        <family val="2"/>
        <scheme val="minor"/>
      </rPr>
      <t>Reaktionsplanung</t>
    </r>
    <r>
      <rPr>
        <sz val="11"/>
        <color theme="1"/>
        <rFont val="Calibri"/>
        <family val="2"/>
        <scheme val="minor"/>
      </rPr>
      <t>: Gibt es einen schriftlichen Vorfallreaktionsplan, der aktuell und jederzeit verfügbar ist?</t>
    </r>
  </si>
  <si>
    <r>
      <rPr>
        <b/>
        <sz val="11"/>
        <color theme="1"/>
        <rFont val="Calibri"/>
        <family val="2"/>
        <scheme val="minor"/>
      </rPr>
      <t>IT-Ausfall</t>
    </r>
    <r>
      <rPr>
        <sz val="11"/>
        <color theme="1"/>
        <rFont val="Calibri"/>
        <family val="2"/>
        <scheme val="minor"/>
      </rPr>
      <t xml:space="preserve">: Gibt es Notfallpläne für Ausfälle der IT? </t>
    </r>
  </si>
  <si>
    <t>Empfehlungen</t>
  </si>
  <si>
    <r>
      <rPr>
        <b/>
        <sz val="11"/>
        <color theme="1"/>
        <rFont val="Calibri"/>
        <family val="2"/>
        <scheme val="minor"/>
      </rPr>
      <t>Inventar Software</t>
    </r>
    <r>
      <rPr>
        <sz val="11"/>
        <color theme="1"/>
        <rFont val="Calibri"/>
        <family val="2"/>
        <scheme val="minor"/>
      </rPr>
      <t>:</t>
    </r>
    <r>
      <rPr>
        <sz val="11"/>
        <color theme="1"/>
        <rFont val="Calibri"/>
        <family val="2"/>
        <scheme val="minor"/>
      </rPr>
      <t xml:space="preserve"> Haben Sie eine aktuelle Übersicht über alle eingesetzten Programme und Betriebssysteme? </t>
    </r>
  </si>
  <si>
    <r>
      <rPr>
        <b/>
        <sz val="11"/>
        <color theme="1"/>
        <rFont val="Calibri"/>
        <family val="2"/>
        <scheme val="minor"/>
      </rPr>
      <t>Inventar von Informationen</t>
    </r>
    <r>
      <rPr>
        <sz val="11"/>
        <color theme="1"/>
        <rFont val="Calibri"/>
        <family val="2"/>
        <scheme val="minor"/>
      </rPr>
      <t>: Existiert ein Inventar von Informationen und deren Eigentümern?</t>
    </r>
  </si>
  <si>
    <r>
      <rPr>
        <b/>
        <sz val="11"/>
        <color theme="1"/>
        <rFont val="Calibri"/>
        <family val="2"/>
        <scheme val="minor"/>
      </rPr>
      <t>Rollen und Aufgaben</t>
    </r>
    <r>
      <rPr>
        <sz val="11"/>
        <color theme="1"/>
        <rFont val="Calibri"/>
        <family val="2"/>
        <scheme val="minor"/>
      </rPr>
      <t>: Sind Rollen und Verantwortlichkeiten für die Informationssicherheit klar definiert und kommuniziert?</t>
    </r>
  </si>
  <si>
    <r>
      <rPr>
        <b/>
        <sz val="11"/>
        <color theme="1"/>
        <rFont val="Calibri"/>
        <family val="2"/>
        <scheme val="minor"/>
      </rPr>
      <t>Vorgaben und Regelungen</t>
    </r>
    <r>
      <rPr>
        <sz val="11"/>
        <color theme="1"/>
        <rFont val="Calibri"/>
        <family val="2"/>
        <scheme val="minor"/>
      </rPr>
      <t>: Haben sie klare und eindeutige Vorgaben und Regelungen in Bezug auf Sicherheit und Datenschutz erstellt und den Benutzern kommuniziert?</t>
    </r>
  </si>
  <si>
    <r>
      <rPr>
        <b/>
        <sz val="11"/>
        <color theme="1"/>
        <rFont val="Calibri"/>
        <family val="2"/>
        <scheme val="minor"/>
      </rPr>
      <t>Überprüfung</t>
    </r>
    <r>
      <rPr>
        <sz val="11"/>
        <color theme="1"/>
        <rFont val="Calibri"/>
        <family val="2"/>
        <scheme val="minor"/>
      </rPr>
      <t>: Werden Vorgaben und Regelungen regelmässig überprüft und im Bedarfsfall angepasst?</t>
    </r>
  </si>
  <si>
    <r>
      <rPr>
        <b/>
        <sz val="11"/>
        <color theme="1"/>
        <rFont val="Calibri"/>
        <family val="2"/>
        <scheme val="minor"/>
      </rPr>
      <t>Zuständigkeiten von Unternehmen und IT-Dienstleister</t>
    </r>
    <r>
      <rPr>
        <sz val="11"/>
        <color theme="1"/>
        <rFont val="Calibri"/>
        <family val="2"/>
        <scheme val="minor"/>
      </rPr>
      <t>: Ist klar geregelt, wofür Ihr externer IT-Dienstleister zuständig ist – und wofür sie selbst verantwortlich sind?</t>
    </r>
  </si>
  <si>
    <r>
      <rPr>
        <b/>
        <sz val="11"/>
        <color theme="1"/>
        <rFont val="Calibri"/>
        <family val="2"/>
        <scheme val="minor"/>
      </rPr>
      <t>Einhaltung von Sicherheitsstandards Dritter</t>
    </r>
    <r>
      <rPr>
        <sz val="11"/>
        <color theme="1"/>
        <rFont val="Calibri"/>
        <family val="2"/>
        <scheme val="minor"/>
      </rPr>
      <t>: Wird geprüft, ob  Drittanbieter geeignete Sicherheitsstandards einhalten?</t>
    </r>
  </si>
  <si>
    <r>
      <rPr>
        <b/>
        <sz val="11"/>
        <color theme="1"/>
        <rFont val="Calibri"/>
        <family val="2"/>
        <scheme val="minor"/>
      </rPr>
      <t>Risikobewertung</t>
    </r>
    <r>
      <rPr>
        <sz val="11"/>
        <color theme="1"/>
        <rFont val="Calibri"/>
        <family val="2"/>
        <scheme val="minor"/>
      </rPr>
      <t>: Beurteilen sie die Abhängigkeit Ihrer Geschäftsprozesse von Ihrer Informatik</t>
    </r>
  </si>
  <si>
    <r>
      <rPr>
        <b/>
        <sz val="11"/>
        <color theme="1"/>
        <rFont val="Calibri"/>
        <family val="2"/>
        <scheme val="minor"/>
      </rPr>
      <t>Informationssicherheitsziele</t>
    </r>
    <r>
      <rPr>
        <sz val="11"/>
        <color theme="1"/>
        <rFont val="Calibri"/>
        <family val="2"/>
        <scheme val="minor"/>
      </rPr>
      <t xml:space="preserve">: Wurden Informationssicherheitsziele definiert? </t>
    </r>
  </si>
  <si>
    <r>
      <rPr>
        <b/>
        <sz val="11"/>
        <color theme="1"/>
        <rFont val="Calibri"/>
        <family val="2"/>
        <scheme val="minor"/>
      </rPr>
      <t>User-Rechte &amp; Konten</t>
    </r>
    <r>
      <rPr>
        <sz val="11"/>
        <color theme="1"/>
        <rFont val="Calibri"/>
        <family val="2"/>
        <scheme val="minor"/>
      </rPr>
      <t>: Haben Mitarbeitende nur die Rechte, die sie für ihre Arbeit brauchen?</t>
    </r>
  </si>
  <si>
    <r>
      <rPr>
        <b/>
        <sz val="11"/>
        <color theme="1"/>
        <rFont val="Calibri"/>
        <family val="2"/>
        <scheme val="minor"/>
      </rPr>
      <t>Kontenverwaltung</t>
    </r>
    <r>
      <rPr>
        <sz val="11"/>
        <color theme="1"/>
        <rFont val="Calibri"/>
        <family val="2"/>
        <scheme val="minor"/>
      </rPr>
      <t xml:space="preserve">: Gibt es einen Prozess zur Verwaltung von Zugangskonten? </t>
    </r>
  </si>
  <si>
    <r>
      <rPr>
        <b/>
        <sz val="11"/>
        <color theme="1"/>
        <rFont val="Calibri"/>
        <family val="2"/>
        <scheme val="minor"/>
      </rPr>
      <t>Netzwerke</t>
    </r>
    <r>
      <rPr>
        <sz val="11"/>
        <color theme="1"/>
        <rFont val="Calibri"/>
        <family val="2"/>
        <scheme val="minor"/>
      </rPr>
      <t>: Sind Netzwerke für unterschiedliche Nutzergruppen (z. B. Gäste, interne Mitarbeiter) getrennt?</t>
    </r>
  </si>
  <si>
    <r>
      <rPr>
        <b/>
        <sz val="11"/>
        <color theme="1"/>
        <rFont val="Calibri"/>
        <family val="2"/>
        <scheme val="minor"/>
      </rPr>
      <t>Notfalltests</t>
    </r>
    <r>
      <rPr>
        <sz val="11"/>
        <color theme="1"/>
        <rFont val="Calibri"/>
        <family val="2"/>
        <scheme val="minor"/>
      </rPr>
      <t xml:space="preserve">: Wird der Vorfallreaktionsplan regelmässig getestet und gegebenenfalls angepasst? </t>
    </r>
  </si>
  <si>
    <r>
      <rPr>
        <b/>
        <sz val="11"/>
        <color theme="1"/>
        <rFont val="Calibri"/>
        <family val="2"/>
        <scheme val="minor"/>
      </rPr>
      <t>Kommunikation</t>
    </r>
    <r>
      <rPr>
        <sz val="11"/>
        <color theme="1"/>
        <rFont val="Calibri"/>
        <family val="2"/>
        <scheme val="minor"/>
      </rPr>
      <t xml:space="preserve">: Gibt es Melde- und Informationsrichtlinien für die Kommunikation von Vorfällen innerhalb und ausserhalb der Organisation </t>
    </r>
  </si>
  <si>
    <r>
      <rPr>
        <b/>
        <sz val="11"/>
        <color theme="1"/>
        <rFont val="Calibri"/>
        <family val="2"/>
        <scheme val="minor"/>
      </rPr>
      <t>Ansprechpartner</t>
    </r>
    <r>
      <rPr>
        <sz val="11"/>
        <color theme="1"/>
        <rFont val="Calibri"/>
        <family val="2"/>
        <scheme val="minor"/>
      </rPr>
      <t>: Gibt es eine Liste mit aktuellen Notfallnummern und Behördenkontakten für den Schadensfall?</t>
    </r>
  </si>
  <si>
    <r>
      <rPr>
        <b/>
        <sz val="11"/>
        <color theme="1"/>
        <rFont val="Calibri"/>
        <family val="2"/>
        <scheme val="minor"/>
      </rPr>
      <t>Kommunikation</t>
    </r>
    <r>
      <rPr>
        <sz val="11"/>
        <color theme="1"/>
        <rFont val="Calibri"/>
        <family val="2"/>
        <scheme val="minor"/>
      </rPr>
      <t>: Haben sie festgelegt wem (z.B. Behörden, Kunden, Mitarbeiter) und in welcher Form sie Angaben zum Vorfall mitteilen?</t>
    </r>
  </si>
  <si>
    <r>
      <rPr>
        <b/>
        <sz val="11"/>
        <color theme="1"/>
        <rFont val="Calibri"/>
        <family val="2"/>
        <scheme val="minor"/>
      </rPr>
      <t>Analyse</t>
    </r>
    <r>
      <rPr>
        <sz val="11"/>
        <color theme="1"/>
        <rFont val="Calibri"/>
        <family val="2"/>
        <scheme val="minor"/>
      </rPr>
      <t>: Werden sicherheitsrelevante Vorfälle analysiert und dokumentiert?</t>
    </r>
  </si>
  <si>
    <r>
      <rPr>
        <b/>
        <sz val="11"/>
        <color theme="1"/>
        <rFont val="Calibri"/>
        <family val="2"/>
        <scheme val="minor"/>
      </rPr>
      <t>Verbesserungen</t>
    </r>
    <r>
      <rPr>
        <sz val="11"/>
        <color theme="1"/>
        <rFont val="Calibri"/>
        <family val="2"/>
        <scheme val="minor"/>
      </rPr>
      <t xml:space="preserve">: Ist sichergestellt, dass Erkenntnisse und Lehren aus früheren Cybersecurity-Vorfällen in Ihre Risikobeurteilung, Schutzmassnahmen und Wiederherstellungspläne einfliessen? </t>
    </r>
  </si>
  <si>
    <r>
      <rPr>
        <b/>
        <sz val="11"/>
        <color theme="1"/>
        <rFont val="Calibri"/>
        <family val="2"/>
        <scheme val="minor"/>
      </rPr>
      <t>Informationssicherheitspolitik</t>
    </r>
    <r>
      <rPr>
        <sz val="11"/>
        <color theme="1"/>
        <rFont val="Calibri"/>
        <family val="2"/>
        <scheme val="minor"/>
      </rPr>
      <t>: Gibt es eine dokumentierte und regelmäßig überprüfte Informationssicherheitspolitik?</t>
    </r>
  </si>
  <si>
    <t>1.2 Rollen &amp; Verantwortung</t>
  </si>
  <si>
    <t>SN EN ISO/IEC 27001 (A 8.1)
Handbuch DM.01 - Aktenaufbewahrung</t>
  </si>
  <si>
    <t>Handbuch DM.01 - Aktenaufbewahrung</t>
  </si>
  <si>
    <t>https://www.hbav.dij.be.ch/de/start/hb-fachthemen/aktenaufbewahrung.html#textimage_1645778612</t>
  </si>
  <si>
    <t>Angaben zu Adresse und Art der Nachführungsstelle</t>
  </si>
  <si>
    <r>
      <t xml:space="preserve">Externe Unterstützung IT, Datensicherheit (falls vorhanden):
</t>
    </r>
    <r>
      <rPr>
        <sz val="12"/>
        <color theme="1"/>
        <rFont val="Calibri"/>
        <family val="2"/>
        <scheme val="minor"/>
      </rPr>
      <t>Falls mehr Zeilen benötigt werden: Zellen kopieren &amp; für jede Firma ausfüllen</t>
    </r>
  </si>
  <si>
    <t xml:space="preserve">Dokumentieren sie Sicherheitsvorfälle möglichst umfassend und aktualisieren sie regelmässig Ihre Wiederherstellungsstrategie und Schutzmassnahmen. </t>
  </si>
  <si>
    <t>Bewahren sie Logdateien für mindestens sechs Monate auf und binden sie diese in den Backup-Prozess ein.</t>
  </si>
  <si>
    <t>Veraltete Software ist ein beliebtes Einfallstor für Schadsoftware. Aktualisierungen und Wartungen sollten regelmässig durchgeführt und dokumentiert werden.</t>
  </si>
  <si>
    <t>SN EN ISO/IEC 27001 (A 5.12, A 5.13, A 5.14)</t>
  </si>
  <si>
    <t>Löschen sie nicht mehr verwendete Konten, Geräte müssen sicher entsorgt und Datenträger mehrfach überschrieben oder physisch zerstört werden.</t>
  </si>
  <si>
    <t>SN EN ISO/IEC 27001 (7.10)</t>
  </si>
  <si>
    <t>Setzen sie VPN, Multifaktorauthentifizierung für den Zugriff via extern ein (z.B. auf Geschäftsreisen, Homeoffice...). Sichern sie Anmeldungen konsequent mit SSL Verschlüsselung.</t>
  </si>
  <si>
    <t>NCSC Informationssicherheit KMUs
BWL IKT Minimalstandard 23 (ID.AM-5, ID.RA-5)
SN EN ISO/IEC 27001 (6.1.2, A 6.2)</t>
  </si>
  <si>
    <t>Definieren sie Service Level Agreements und Vertragsbedingungen und achten sie darauf, dass Zuständigkeiten klar geregelt sind.</t>
  </si>
  <si>
    <t>NCSC Informationssicherheit KMUs
SN EN ISO/IEC 27001 (A 5.2, A 5.3)</t>
  </si>
  <si>
    <t>Überprüfen sie ihre Ablageinfrastruktur und klären sie ab, welche Daten bei externen Dienstleistern aufbewahrt werden. Stellen sie sicher, dass externe Dienstleister ihre Daten in der Schweiz aufbewahren.</t>
  </si>
  <si>
    <t>Erfassen sie Ablage- und Berechtigungsstrukturen, und bestimmen sie, wer im Unternehmen für die abgelegten Informationen verantwortlich ist.</t>
  </si>
  <si>
    <t>Erfassen sie alle im Unternehmen eingesetzten und installierten Programme und Betriebssysteme. Der Einsatz von Client- und Software-Verwaltungssystemen erleichtert das Management und die Verteilung von Updates/Patches für Betriebssysteme und Anwendungen.</t>
  </si>
  <si>
    <r>
      <rPr>
        <b/>
        <sz val="11"/>
        <color theme="1"/>
        <rFont val="Calibri"/>
        <family val="2"/>
        <scheme val="minor"/>
      </rPr>
      <t>Inventar Netzwerkverbindungen und Datenflüsse</t>
    </r>
    <r>
      <rPr>
        <sz val="11"/>
        <color theme="1"/>
        <rFont val="Calibri"/>
        <family val="2"/>
        <scheme val="minor"/>
      </rPr>
      <t>: Haben Sie eine Übersicht aller Netzwerkverbindungen und der Datenflüsse, die über diese Verbindungen geleitet werden?</t>
    </r>
    <r>
      <rPr>
        <vertAlign val="superscript"/>
        <sz val="11"/>
        <color theme="1"/>
        <rFont val="Calibri"/>
        <family val="2"/>
        <scheme val="minor"/>
      </rPr>
      <t xml:space="preserve"> </t>
    </r>
  </si>
  <si>
    <r>
      <rPr>
        <b/>
        <sz val="11"/>
        <color theme="1"/>
        <rFont val="Calibri"/>
        <family val="2"/>
        <scheme val="minor"/>
      </rPr>
      <t>Einhaltung der VAV-VBS Art. 19 Abs. 2</t>
    </r>
    <r>
      <rPr>
        <sz val="11"/>
        <color theme="1"/>
        <rFont val="Calibri"/>
        <family val="2"/>
        <scheme val="minor"/>
      </rPr>
      <t>: Werden die originären Daten in einer Dateninfrastruktur verwaltet, die sich in der Schweiz befindet bzw. hat die Betreiberin der Dateninfrastruktur ihren Sitz in der Schweiz?</t>
    </r>
  </si>
  <si>
    <r>
      <rPr>
        <b/>
        <sz val="11"/>
        <color theme="1"/>
        <rFont val="Calibri"/>
        <family val="2"/>
        <scheme val="minor"/>
      </rPr>
      <t>Inventar Hardware</t>
    </r>
    <r>
      <rPr>
        <sz val="11"/>
        <color theme="1"/>
        <rFont val="Calibri"/>
        <family val="2"/>
        <scheme val="minor"/>
      </rPr>
      <t>: Haben sie eine aktuelle Übersicht aller Geräte mit Netzwerkzugang?</t>
    </r>
  </si>
  <si>
    <r>
      <t xml:space="preserve">Kenntnis der aktuellen Bedrohungslage: </t>
    </r>
    <r>
      <rPr>
        <sz val="11"/>
        <color theme="1"/>
        <rFont val="Calibri"/>
        <family val="2"/>
        <scheme val="minor"/>
      </rPr>
      <t xml:space="preserve">Informieren sie sich regelmässig über neue Gefahren in der IT-Sicherheit und mögliche Schutzmassnahmen? </t>
    </r>
  </si>
  <si>
    <r>
      <rPr>
        <b/>
        <sz val="11"/>
        <color theme="1"/>
        <rFont val="Calibri"/>
        <family val="2"/>
        <scheme val="minor"/>
      </rPr>
      <t xml:space="preserve">Zugriffsberechtigungen Software: </t>
    </r>
    <r>
      <rPr>
        <sz val="11"/>
        <color theme="1"/>
        <rFont val="Calibri"/>
        <family val="2"/>
        <scheme val="minor"/>
      </rPr>
      <t>Sind sensible Bereiche und Daten(z.B. HR, Buchhaltung) vom restlichen Netzwerk getrennt oder vor unbefugtem Zugriff geschützt?</t>
    </r>
  </si>
  <si>
    <r>
      <rPr>
        <b/>
        <sz val="11"/>
        <color theme="1"/>
        <rFont val="Calibri"/>
        <family val="2"/>
        <scheme val="minor"/>
      </rPr>
      <t>Fernzugriffe:</t>
    </r>
    <r>
      <rPr>
        <sz val="11"/>
        <color theme="1"/>
        <rFont val="Calibri"/>
        <family val="2"/>
        <scheme val="minor"/>
      </rPr>
      <t xml:space="preserve"> Erfolgt der externe Zugriff auf das Firmennetz unter Einhaltung aktueller Sicherheitsstandards?</t>
    </r>
  </si>
  <si>
    <r>
      <t xml:space="preserve">Sensibilisierung: </t>
    </r>
    <r>
      <rPr>
        <sz val="11"/>
        <color theme="1"/>
        <rFont val="Calibri"/>
        <family val="2"/>
        <scheme val="minor"/>
      </rPr>
      <t>Werden Mitarbeitende regelmässig zur IT-Sicherheit geschult und animiert, Vorfälle zu melden (z.B. E-Mail, Internetnutzung)?</t>
    </r>
  </si>
  <si>
    <r>
      <rPr>
        <b/>
        <sz val="11"/>
        <color theme="1"/>
        <rFont val="Calibri"/>
        <family val="2"/>
        <scheme val="minor"/>
      </rPr>
      <t>Regeln für den Arbeitsplatz</t>
    </r>
    <r>
      <rPr>
        <sz val="11"/>
        <color theme="1"/>
        <rFont val="Calibri"/>
        <family val="2"/>
        <scheme val="minor"/>
      </rPr>
      <t>: Wird eine Clean-Desk-Policy umgesetzt?</t>
    </r>
  </si>
  <si>
    <t>Erstellen sie eine verbindliche Datenschutzrichtlinie und identifizieren sie sensible Daten im Unternehmen. Stellen sie sicher, dass nur berechtigte Mitarbeiter Zugriff auf diese Informationen haben und regeln sie die Weitergabe von sensiblen Daten (an wen, aus welchem Grund, auf welchem Weg) eindeutig.
Beispiel: Werden die Vorgaben bezüglich Abgabe von Eigentümerinformation eingehalten?</t>
  </si>
  <si>
    <r>
      <rPr>
        <b/>
        <sz val="11"/>
        <color theme="1"/>
        <rFont val="Calibri"/>
        <family val="2"/>
        <scheme val="minor"/>
      </rPr>
      <t xml:space="preserve">Überwachung: </t>
    </r>
    <r>
      <rPr>
        <sz val="11"/>
        <color theme="1"/>
        <rFont val="Calibri"/>
        <family val="2"/>
        <scheme val="minor"/>
      </rPr>
      <t xml:space="preserve">Wird das Netzwerk und die IT-Infrastruktur laufend überwacht (z.B. Virenscans, Scans auf Schwachstellen, Aktivitäten und Zugriffe)? </t>
    </r>
  </si>
  <si>
    <r>
      <rPr>
        <b/>
        <sz val="11"/>
        <color theme="1"/>
        <rFont val="Calibri"/>
        <family val="2"/>
        <scheme val="minor"/>
      </rPr>
      <t>Regelung der Verantwortlichkeiten</t>
    </r>
    <r>
      <rPr>
        <sz val="11"/>
        <color theme="1"/>
        <rFont val="Calibri"/>
        <family val="2"/>
        <scheme val="minor"/>
      </rPr>
      <t>: Wissen Mitarbeitende, an wen sie sich bei IT-Sicherheitsfragen wenden können (z.B. bei Erhalt eines verdächtigen E-Mails) oder wer bei einem IT-Sicherheitsvorfall zu informieren ist?</t>
    </r>
  </si>
  <si>
    <r>
      <rPr>
        <b/>
        <sz val="11"/>
        <color theme="1"/>
        <rFont val="Calibri"/>
        <family val="2"/>
        <scheme val="minor"/>
      </rPr>
      <t>Schadensminimierung:</t>
    </r>
    <r>
      <rPr>
        <sz val="11"/>
        <color theme="1"/>
        <rFont val="Calibri"/>
        <family val="2"/>
        <scheme val="minor"/>
      </rPr>
      <t xml:space="preserve"> Können Vorfälle schnell eingedämmt und Schwachstellen reduziert werden oder werden diese als akzeptierte Risiken dokumentiert? </t>
    </r>
  </si>
  <si>
    <t>Die Richtigkeit und Vollständigkeit der Angaben bestätigt:</t>
  </si>
  <si>
    <t>Bundesamt für Cybersicherheit BACS/NCSC:
1.	 Merkblatt Informationssicherheit für KMUs (Download)
1.1	 Empfehlungen für die Zusammenarbeit mit IT-Dienstleistern
1.2	 Massnahmen zum Schutz von ICS
1.3	 Massnahmen zum Schutz vor DDoS-Angriffen
1.4	 Verhalten bei E-Mail
1.5	 Alle sechs Monate behandelt NCSC in ihrem Halbjahresbericht die wichtigsten Cybervorfälle der Schweiz und International. Auch werden die Top 5 Bedrohungen auf der Webseite von NCSC regelmässig aktualisiert.
2.	 Verordnung über die amtliche Vermessung (VAV-VBS), Art. 19 Informationssicherheit
3.	 Minimalstandard zur Verbesserung der IKT-Resilienz
4.	 Minimalstandard Abwasser</t>
  </si>
  <si>
    <t>Quelle:</t>
  </si>
  <si>
    <t>Ziele des Amtes für Geoinformation AGI</t>
  </si>
  <si>
    <r>
      <rPr>
        <b/>
        <sz val="11"/>
        <rFont val="Calibri"/>
        <family val="2"/>
        <scheme val="minor"/>
      </rPr>
      <t>Einteilung</t>
    </r>
    <r>
      <rPr>
        <sz val="11"/>
        <rFont val="Calibri"/>
        <family val="2"/>
        <scheme val="minor"/>
      </rPr>
      <t xml:space="preserve">
Die Kapitelstruktur der Selfassessment-Fragen zur Einschätzung von Massnahmen im Bereich Informationssicherheit beruht auf den von NIST definierten Funktionen, die erfolgreiche Sicherheitsmassnahmen abdecken müssen (Identifizieren, Schützen, Erkennen, Reagieren). 
https://www.nist.gov/cyberframework/getting-started/online-learning/five-functions
</t>
    </r>
    <r>
      <rPr>
        <b/>
        <sz val="11"/>
        <rFont val="Calibri"/>
        <family val="2"/>
        <scheme val="minor"/>
      </rPr>
      <t>Assessment_intern:</t>
    </r>
    <r>
      <rPr>
        <sz val="11"/>
        <rFont val="Calibri"/>
        <family val="2"/>
        <scheme val="minor"/>
      </rPr>
      <t xml:space="preserve">
Die Antwortmöglichkeiten sind jeweils "Ja" oder "Nein", wobei letztere Antwort in den Kommentaren begründet werden soll. 
Nein = nicht oder teilweise umgesetzt
Ja = vollständig
Farbig hinterlegte Felder in der Spalte "Antwort" bedeuten, dass das AGI eine Antwort erwartet (blau) oder empfiehlt (grün). Die übrigen Fragen dienen zur Selbstüberprüfung des Unternehmens. 
</t>
    </r>
    <r>
      <rPr>
        <b/>
        <sz val="11"/>
        <rFont val="Calibri"/>
        <family val="2"/>
        <scheme val="minor"/>
      </rPr>
      <t xml:space="preserve">
Auswertung_intern
</t>
    </r>
    <r>
      <rPr>
        <sz val="11"/>
        <rFont val="Calibri"/>
        <family val="2"/>
        <scheme val="minor"/>
      </rPr>
      <t xml:space="preserve">Dieser Bereich gibt an, wieviele der in den Fragen genannten Massnahmen und Vorbereitungen umgesetzt sind. Diese Seite ist als Hilfsmittel für das Unternehmen konzipiert.
</t>
    </r>
    <r>
      <rPr>
        <b/>
        <sz val="11"/>
        <rFont val="Calibri"/>
        <family val="2"/>
        <scheme val="minor"/>
      </rPr>
      <t xml:space="preserve">
Auswertung_AbgabeAGI
</t>
    </r>
    <r>
      <rPr>
        <sz val="11"/>
        <rFont val="Calibri"/>
        <family val="2"/>
        <scheme val="minor"/>
      </rPr>
      <t xml:space="preserve">Hier werden Informationen zur Nachführungsstelle, sowie externe Unterstützende im Bereich Informationssicherheit angegeben. Die zwingenden Antworten aus der Seite 'Assessment_intern' sind hier zusamengefasst aufgeführt. Die Evaluation der übrigen Fragen wird hier mit Ja oder Nein bestätigt. 
Zusätzlich dient die Seite dazu, das Dokument zur Verifikation zu signieren.
</t>
    </r>
  </si>
  <si>
    <t>Übersicht über die umgesetzten Massnahmen</t>
  </si>
  <si>
    <t>Informationen zum Ausfüllen des Tools</t>
  </si>
  <si>
    <t>RE Subrating</t>
  </si>
  <si>
    <t xml:space="preserve">Die empfohlenen Fragen  (grün) wurden analysiert und notwendige Massnahmen in die Wege geleitet. </t>
  </si>
  <si>
    <t xml:space="preserve">Folgende Ziele werden mit dem vorliegenden Selfassessment-Tool vom Amt für Geoinformation verfolgt:
- Erfüllen des gesetzlichen Auftrags gemäss VAV-VBS Art. 19.
- Sicherstellen der Informationssicherheit bezüglich der Daten der amtlichen Vermessung AV.
- Konkretes Hilfsmittel für die Nachführungsstellen zur Prüfung ihrer IKT-Resilienz.
- Einheitlicher Fragebogen, welcher auf alle Nachführungsstellen der AV anwendbar ist.
</t>
  </si>
  <si>
    <t xml:space="preserve">Zwingende Antworten für Einhaltung VAV-VBS Art. 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</si>
</sst>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sz val="11"/>
      <color theme="1"/>
      <name val="Arial"/>
      <family val="2"/>
    </font>
    <font>
      <sz val="11"/>
      <color theme="1"/>
      <name val="Arial"/>
      <family val="2"/>
    </font>
    <font>
      <sz val="12"/>
      <color theme="1"/>
      <name val="Arial"/>
      <family val="2"/>
    </font>
    <font>
      <sz val="12"/>
      <name val="Arial"/>
      <family val="2"/>
    </font>
    <font>
      <sz val="8"/>
      <color theme="1"/>
      <name val="Arial"/>
      <family val="2"/>
    </font>
    <font>
      <b/>
      <sz val="12"/>
      <color theme="1"/>
      <name val="Arial"/>
      <family val="2"/>
    </font>
    <font>
      <b/>
      <sz val="12"/>
      <color theme="0"/>
      <name val="Arial"/>
      <family val="2"/>
    </font>
    <font>
      <sz val="10.5"/>
      <color theme="1"/>
      <name val="Arial"/>
      <family val="2"/>
    </font>
    <font>
      <b/>
      <sz val="11"/>
      <color theme="1"/>
      <name val="Calibri"/>
      <family val="2"/>
      <scheme val="minor"/>
    </font>
    <font>
      <vertAlign val="superscript"/>
      <sz val="11"/>
      <color theme="1"/>
      <name val="Calibri"/>
      <family val="2"/>
      <scheme val="minor"/>
    </font>
    <font>
      <sz val="10"/>
      <color theme="1"/>
      <name val="Arial"/>
      <family val="2"/>
    </font>
    <font>
      <sz val="11"/>
      <color theme="0"/>
      <name val="Calibri"/>
      <family val="2"/>
      <scheme val="minor"/>
    </font>
    <font>
      <b/>
      <sz val="16"/>
      <color theme="1"/>
      <name val="Arial"/>
      <family val="2"/>
    </font>
    <font>
      <b/>
      <sz val="10"/>
      <color theme="1"/>
      <name val="Arial"/>
      <family val="2"/>
    </font>
    <font>
      <b/>
      <sz val="10"/>
      <color theme="0"/>
      <name val="Arial"/>
      <family val="2"/>
    </font>
    <font>
      <sz val="11"/>
      <color theme="1"/>
      <name val="Calibri"/>
      <family val="2"/>
      <scheme val="minor"/>
    </font>
    <font>
      <sz val="12"/>
      <color theme="0"/>
      <name val="Arial"/>
      <family val="2"/>
    </font>
    <font>
      <b/>
      <sz val="12"/>
      <color theme="1"/>
      <name val="Calibri"/>
      <family val="2"/>
      <scheme val="minor"/>
    </font>
    <font>
      <b/>
      <sz val="12"/>
      <color theme="0"/>
      <name val="Calibri"/>
      <family val="2"/>
      <scheme val="minor"/>
    </font>
    <font>
      <b/>
      <sz val="12"/>
      <name val="Calibri"/>
      <family val="2"/>
      <scheme val="minor"/>
    </font>
    <font>
      <sz val="12"/>
      <color theme="1"/>
      <name val="Calibri"/>
      <family val="2"/>
      <scheme val="minor"/>
    </font>
    <font>
      <u/>
      <sz val="11"/>
      <color theme="10"/>
      <name val="Calibri"/>
      <family val="2"/>
      <scheme val="minor"/>
    </font>
    <font>
      <sz val="11"/>
      <name val="Calibri"/>
      <family val="2"/>
      <scheme val="minor"/>
    </font>
    <font>
      <sz val="11"/>
      <name val="Arial"/>
      <family val="2"/>
    </font>
    <font>
      <b/>
      <sz val="11"/>
      <name val="Calibri"/>
      <family val="2"/>
      <scheme val="minor"/>
    </font>
    <font>
      <sz val="11"/>
      <color rgb="FF1E1E1E"/>
      <name val="Calibri"/>
      <family val="2"/>
      <scheme val="minor"/>
    </font>
    <font>
      <b/>
      <sz val="12"/>
      <name val="Arial"/>
      <family val="2"/>
    </font>
    <font>
      <b/>
      <sz val="10"/>
      <name val="Arial"/>
      <family val="2"/>
    </font>
    <font>
      <sz val="10"/>
      <name val="Arial"/>
      <family val="2"/>
    </font>
    <font>
      <sz val="8"/>
      <name val="Arial"/>
      <family val="2"/>
    </font>
    <font>
      <sz val="11"/>
      <color theme="1"/>
      <name val="Calibri"/>
      <family val="2"/>
      <scheme val="minor"/>
    </font>
    <font>
      <sz val="14"/>
      <color theme="1"/>
      <name val="Arial"/>
      <family val="2"/>
    </font>
    <font>
      <sz val="14"/>
      <color theme="1"/>
      <name val="Calibri"/>
      <family val="2"/>
      <scheme val="minor"/>
    </font>
    <font>
      <b/>
      <sz val="14"/>
      <color theme="1"/>
      <name val="Arial"/>
      <family val="2"/>
    </font>
    <font>
      <sz val="14"/>
      <name val="Arial"/>
      <family val="2"/>
    </font>
  </fonts>
  <fills count="1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70C0"/>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E5E5E5"/>
        <bgColor indexed="64"/>
      </patternFill>
    </fill>
    <fill>
      <patternFill patternType="solid">
        <fgColor rgb="FFCCCCCC"/>
        <bgColor indexed="64"/>
      </patternFill>
    </fill>
    <fill>
      <patternFill patternType="solid">
        <fgColor theme="5" tint="0.39997558519241921"/>
        <bgColor indexed="64"/>
      </patternFill>
    </fill>
    <fill>
      <patternFill patternType="solid">
        <fgColor rgb="FFA5A5A5"/>
        <bgColor indexed="64"/>
      </patternFill>
    </fill>
    <fill>
      <patternFill patternType="solid">
        <fgColor rgb="FF00B0F0"/>
        <bgColor indexed="64"/>
      </patternFill>
    </fill>
    <fill>
      <patternFill patternType="solid">
        <fgColor theme="9"/>
        <bgColor indexed="64"/>
      </patternFill>
    </fill>
    <fill>
      <patternFill patternType="solid">
        <fgColor theme="0" tint="-0.3499862666707357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mediumDashed">
        <color indexed="64"/>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16" fillId="0" borderId="0" applyFont="0" applyFill="0" applyBorder="0" applyAlignment="0" applyProtection="0"/>
    <xf numFmtId="0" fontId="22" fillId="0" borderId="0" applyNumberFormat="0" applyFill="0" applyBorder="0" applyAlignment="0" applyProtection="0"/>
    <xf numFmtId="0" fontId="31" fillId="0" borderId="0"/>
  </cellStyleXfs>
  <cellXfs count="204">
    <xf numFmtId="0" fontId="0" fillId="0" borderId="0" xfId="0"/>
    <xf numFmtId="0" fontId="3" fillId="2" borderId="0" xfId="0" applyFont="1" applyFill="1"/>
    <xf numFmtId="0" fontId="4" fillId="2" borderId="0" xfId="0" applyFont="1" applyFill="1"/>
    <xf numFmtId="0" fontId="3" fillId="0" borderId="0" xfId="0" applyFont="1"/>
    <xf numFmtId="0" fontId="5" fillId="2" borderId="0" xfId="0" applyFont="1" applyFill="1" applyAlignment="1">
      <alignment horizontal="left" vertical="top"/>
    </xf>
    <xf numFmtId="0" fontId="0" fillId="0" borderId="0" xfId="0" applyAlignment="1">
      <alignment horizontal="center" vertical="center"/>
    </xf>
    <xf numFmtId="0" fontId="0" fillId="0" borderId="0" xfId="0" applyAlignment="1">
      <alignment vertical="center"/>
    </xf>
    <xf numFmtId="0" fontId="0" fillId="0" borderId="0" xfId="0" applyFont="1" applyAlignment="1">
      <alignment vertical="top" wrapText="1"/>
    </xf>
    <xf numFmtId="0" fontId="0" fillId="9" borderId="1" xfId="0" applyFill="1" applyBorder="1" applyAlignment="1">
      <alignment vertical="center"/>
    </xf>
    <xf numFmtId="0" fontId="9" fillId="9" borderId="1" xfId="0" applyFont="1" applyFill="1" applyBorder="1" applyAlignment="1">
      <alignment vertical="top" wrapText="1"/>
    </xf>
    <xf numFmtId="0" fontId="0" fillId="9" borderId="1" xfId="0" applyFill="1" applyBorder="1" applyAlignment="1">
      <alignment horizontal="center" vertical="center"/>
    </xf>
    <xf numFmtId="0" fontId="0" fillId="9" borderId="1" xfId="0" applyFont="1" applyFill="1" applyBorder="1" applyAlignment="1">
      <alignment vertical="top" wrapText="1"/>
    </xf>
    <xf numFmtId="0" fontId="0" fillId="9" borderId="1" xfId="0" applyFill="1" applyBorder="1" applyAlignment="1">
      <alignment horizontal="center" vertical="center" textRotation="90"/>
    </xf>
    <xf numFmtId="0" fontId="8" fillId="9" borderId="1" xfId="0" applyFont="1" applyFill="1" applyBorder="1" applyAlignment="1">
      <alignment vertical="center"/>
    </xf>
    <xf numFmtId="0" fontId="0" fillId="9" borderId="1" xfId="0" applyFill="1" applyBorder="1" applyAlignment="1">
      <alignment horizontal="center" textRotation="90"/>
    </xf>
    <xf numFmtId="0" fontId="0" fillId="10" borderId="1" xfId="0" applyFill="1" applyBorder="1" applyAlignment="1">
      <alignment horizontal="center" vertical="center"/>
    </xf>
    <xf numFmtId="0" fontId="0" fillId="10" borderId="1" xfId="0" applyFill="1" applyBorder="1" applyAlignment="1">
      <alignment vertical="center"/>
    </xf>
    <xf numFmtId="0" fontId="0" fillId="10" borderId="1" xfId="0" applyFont="1" applyFill="1" applyBorder="1" applyAlignment="1">
      <alignment vertical="top" wrapText="1"/>
    </xf>
    <xf numFmtId="0" fontId="0" fillId="10" borderId="1" xfId="0" applyFill="1" applyBorder="1"/>
    <xf numFmtId="0" fontId="13" fillId="11" borderId="0" xfId="0" applyFont="1" applyFill="1" applyAlignment="1">
      <alignment horizontal="left"/>
    </xf>
    <xf numFmtId="0" fontId="14" fillId="3" borderId="0" xfId="0" applyFont="1" applyFill="1" applyAlignment="1">
      <alignment horizontal="right"/>
    </xf>
    <xf numFmtId="164" fontId="11" fillId="0" borderId="0" xfId="0" applyNumberFormat="1" applyFont="1"/>
    <xf numFmtId="0" fontId="15" fillId="4" borderId="0" xfId="0" applyFont="1" applyFill="1" applyAlignment="1">
      <alignment horizontal="right"/>
    </xf>
    <xf numFmtId="2" fontId="11" fillId="0" borderId="0" xfId="0" applyNumberFormat="1" applyFont="1"/>
    <xf numFmtId="2" fontId="15" fillId="4" borderId="0" xfId="0" applyNumberFormat="1" applyFont="1" applyFill="1"/>
    <xf numFmtId="0" fontId="15" fillId="5" borderId="0" xfId="0" applyFont="1" applyFill="1" applyAlignment="1">
      <alignment horizontal="right"/>
    </xf>
    <xf numFmtId="2" fontId="15" fillId="5" borderId="0" xfId="0" applyNumberFormat="1" applyFont="1" applyFill="1"/>
    <xf numFmtId="0" fontId="14" fillId="6" borderId="0" xfId="0" applyFont="1" applyFill="1" applyAlignment="1">
      <alignment horizontal="right"/>
    </xf>
    <xf numFmtId="2" fontId="14" fillId="6" borderId="0" xfId="0" applyNumberFormat="1" applyFont="1" applyFill="1"/>
    <xf numFmtId="0" fontId="15" fillId="7" borderId="0" xfId="0" applyFont="1" applyFill="1" applyAlignment="1">
      <alignment horizontal="right"/>
    </xf>
    <xf numFmtId="164" fontId="15" fillId="7" borderId="0" xfId="0" applyNumberFormat="1" applyFont="1" applyFill="1"/>
    <xf numFmtId="2" fontId="15" fillId="8" borderId="0" xfId="0" applyNumberFormat="1" applyFont="1" applyFill="1"/>
    <xf numFmtId="2" fontId="0" fillId="10" borderId="3" xfId="0" applyNumberFormat="1" applyFill="1" applyBorder="1" applyAlignment="1">
      <alignment horizontal="center" vertical="center"/>
    </xf>
    <xf numFmtId="0" fontId="0" fillId="10" borderId="3" xfId="0" applyFill="1" applyBorder="1" applyAlignment="1">
      <alignment horizontal="center" vertical="center"/>
    </xf>
    <xf numFmtId="0" fontId="0" fillId="9" borderId="2" xfId="0" applyFill="1" applyBorder="1" applyAlignment="1">
      <alignment horizontal="center" vertical="center"/>
    </xf>
    <xf numFmtId="0" fontId="0" fillId="10" borderId="2" xfId="0" applyFill="1" applyBorder="1" applyAlignment="1">
      <alignment horizontal="center" vertical="center"/>
    </xf>
    <xf numFmtId="0" fontId="0" fillId="0" borderId="0" xfId="0" quotePrefix="1"/>
    <xf numFmtId="9" fontId="0" fillId="10" borderId="1" xfId="1" applyFont="1" applyFill="1" applyBorder="1" applyAlignment="1">
      <alignment horizontal="center" vertical="center"/>
    </xf>
    <xf numFmtId="9" fontId="0" fillId="10" borderId="1" xfId="1" applyNumberFormat="1" applyFont="1" applyFill="1" applyBorder="1" applyAlignment="1">
      <alignment horizontal="center" vertical="center"/>
    </xf>
    <xf numFmtId="9" fontId="0" fillId="9" borderId="1" xfId="1" applyFont="1" applyFill="1" applyBorder="1" applyAlignment="1">
      <alignment horizontal="center" vertical="center"/>
    </xf>
    <xf numFmtId="0" fontId="13" fillId="3" borderId="0" xfId="0" applyFont="1" applyFill="1"/>
    <xf numFmtId="0" fontId="3" fillId="3" borderId="0" xfId="0" applyFont="1" applyFill="1" applyAlignment="1">
      <alignment horizontal="left" vertical="top"/>
    </xf>
    <xf numFmtId="0" fontId="13" fillId="3" borderId="0" xfId="0" applyFont="1" applyFill="1" applyAlignment="1">
      <alignment horizontal="left"/>
    </xf>
    <xf numFmtId="9" fontId="13" fillId="3" borderId="0" xfId="1" applyFont="1" applyFill="1" applyAlignment="1">
      <alignment horizontal="center"/>
    </xf>
    <xf numFmtId="164" fontId="13" fillId="3" borderId="0" xfId="0" applyNumberFormat="1" applyFont="1" applyFill="1" applyAlignment="1">
      <alignment horizontal="center"/>
    </xf>
    <xf numFmtId="0" fontId="13" fillId="3" borderId="0" xfId="0" applyFont="1" applyFill="1" applyAlignment="1">
      <alignment horizontal="center" vertical="center"/>
    </xf>
    <xf numFmtId="0" fontId="0" fillId="0" borderId="0" xfId="0" applyFill="1"/>
    <xf numFmtId="0" fontId="0" fillId="0" borderId="0" xfId="0" applyFill="1" applyAlignment="1">
      <alignment horizontal="left"/>
    </xf>
    <xf numFmtId="0" fontId="0" fillId="0" borderId="0" xfId="0" applyAlignment="1">
      <alignment horizontal="left"/>
    </xf>
    <xf numFmtId="0" fontId="0" fillId="0" borderId="0" xfId="0" applyAlignment="1"/>
    <xf numFmtId="0" fontId="9" fillId="0" borderId="0" xfId="0" applyFont="1" applyAlignment="1"/>
    <xf numFmtId="0" fontId="9" fillId="0" borderId="0" xfId="0" applyFont="1"/>
    <xf numFmtId="0" fontId="0" fillId="0" borderId="0" xfId="0" applyAlignment="1">
      <alignment horizontal="left" vertical="top"/>
    </xf>
    <xf numFmtId="0" fontId="20" fillId="0" borderId="0" xfId="0" applyFont="1" applyFill="1" applyAlignment="1">
      <alignment vertical="center"/>
    </xf>
    <xf numFmtId="0" fontId="3" fillId="0" borderId="0" xfId="0" applyFont="1" applyFill="1"/>
    <xf numFmtId="0" fontId="24" fillId="2" borderId="0" xfId="0" applyFont="1" applyFill="1" applyBorder="1" applyAlignment="1">
      <alignment horizontal="left" vertical="top"/>
    </xf>
    <xf numFmtId="0" fontId="5" fillId="0" borderId="0" xfId="0" applyFont="1" applyFill="1" applyAlignment="1">
      <alignment horizontal="left" vertical="top"/>
    </xf>
    <xf numFmtId="0" fontId="17" fillId="0" borderId="0" xfId="0" applyFont="1" applyFill="1" applyAlignment="1">
      <alignment vertical="center"/>
    </xf>
    <xf numFmtId="0" fontId="0" fillId="9" borderId="6" xfId="0" applyFill="1" applyBorder="1" applyAlignment="1">
      <alignment vertical="center"/>
    </xf>
    <xf numFmtId="0" fontId="0" fillId="9" borderId="15" xfId="0" applyFill="1" applyBorder="1" applyAlignment="1">
      <alignment horizontal="center" vertical="center"/>
    </xf>
    <xf numFmtId="0" fontId="0" fillId="9" borderId="0" xfId="0" applyFill="1" applyBorder="1" applyAlignment="1">
      <alignment vertical="top"/>
    </xf>
    <xf numFmtId="0" fontId="0" fillId="9" borderId="3" xfId="0" applyFill="1" applyBorder="1" applyAlignment="1">
      <alignment horizontal="left" vertical="top"/>
    </xf>
    <xf numFmtId="0" fontId="19" fillId="0" borderId="9" xfId="0" applyFont="1" applyFill="1" applyBorder="1" applyAlignment="1">
      <alignment vertical="center"/>
    </xf>
    <xf numFmtId="0" fontId="19" fillId="0" borderId="0" xfId="0" applyFont="1" applyFill="1" applyAlignment="1">
      <alignment vertical="center"/>
    </xf>
    <xf numFmtId="14" fontId="26" fillId="0" borderId="0" xfId="0" applyNumberFormat="1" applyFont="1" applyAlignment="1">
      <alignment horizontal="left"/>
    </xf>
    <xf numFmtId="0" fontId="0" fillId="9" borderId="1" xfId="0" applyFill="1" applyBorder="1" applyAlignment="1">
      <alignment horizontal="center" textRotation="90"/>
    </xf>
    <xf numFmtId="0" fontId="0" fillId="13" borderId="1" xfId="0" applyFill="1" applyBorder="1" applyAlignment="1">
      <alignment vertical="center"/>
    </xf>
    <xf numFmtId="0" fontId="0" fillId="13" borderId="1" xfId="0" applyFill="1" applyBorder="1" applyAlignment="1">
      <alignment horizontal="center" vertical="center"/>
    </xf>
    <xf numFmtId="2" fontId="12" fillId="12" borderId="3" xfId="0" applyNumberFormat="1" applyFont="1" applyFill="1" applyBorder="1" applyAlignment="1">
      <alignment horizontal="center" vertical="center"/>
    </xf>
    <xf numFmtId="0" fontId="12" fillId="12" borderId="2" xfId="0" applyFont="1" applyFill="1" applyBorder="1" applyAlignment="1">
      <alignment horizontal="center" vertical="center"/>
    </xf>
    <xf numFmtId="0" fontId="12" fillId="12" borderId="3" xfId="0" applyFont="1" applyFill="1" applyBorder="1" applyAlignment="1">
      <alignment horizontal="center" vertical="center"/>
    </xf>
    <xf numFmtId="0" fontId="0" fillId="12" borderId="1" xfId="0" applyFill="1" applyBorder="1" applyAlignment="1">
      <alignment vertical="center"/>
    </xf>
    <xf numFmtId="0" fontId="0" fillId="12" borderId="1" xfId="0" applyFont="1" applyFill="1" applyBorder="1" applyAlignment="1">
      <alignment vertical="top" wrapText="1"/>
    </xf>
    <xf numFmtId="9" fontId="0" fillId="12" borderId="1" xfId="1" applyFont="1" applyFill="1" applyBorder="1" applyAlignment="1">
      <alignment horizontal="center" vertical="center"/>
    </xf>
    <xf numFmtId="2" fontId="0" fillId="12" borderId="3" xfId="0" applyNumberFormat="1" applyFill="1" applyBorder="1" applyAlignment="1">
      <alignment horizontal="center" vertical="center"/>
    </xf>
    <xf numFmtId="0" fontId="0" fillId="12" borderId="2" xfId="0" applyFill="1" applyBorder="1" applyAlignment="1">
      <alignment horizontal="center" vertical="center"/>
    </xf>
    <xf numFmtId="0" fontId="0" fillId="10" borderId="7" xfId="0" applyFill="1" applyBorder="1"/>
    <xf numFmtId="0" fontId="0" fillId="9" borderId="7" xfId="0" applyFill="1" applyBorder="1" applyAlignment="1">
      <alignment horizontal="center" vertical="center" textRotation="90"/>
    </xf>
    <xf numFmtId="0" fontId="0" fillId="14" borderId="6" xfId="0" applyFill="1" applyBorder="1" applyAlignment="1">
      <alignment horizontal="center" vertical="center"/>
    </xf>
    <xf numFmtId="0" fontId="0" fillId="14" borderId="1" xfId="0" applyFill="1" applyBorder="1" applyAlignment="1">
      <alignment horizontal="center" vertical="center"/>
    </xf>
    <xf numFmtId="0" fontId="23" fillId="12" borderId="1" xfId="0" applyFont="1" applyFill="1" applyBorder="1" applyAlignment="1">
      <alignment vertical="center"/>
    </xf>
    <xf numFmtId="0" fontId="23" fillId="12" borderId="1" xfId="0" applyFont="1" applyFill="1" applyBorder="1" applyAlignment="1">
      <alignment vertical="top" wrapText="1"/>
    </xf>
    <xf numFmtId="9" fontId="23" fillId="12" borderId="1" xfId="1" applyFont="1" applyFill="1" applyBorder="1" applyAlignment="1">
      <alignment horizontal="center" vertical="center"/>
    </xf>
    <xf numFmtId="0" fontId="23" fillId="12" borderId="1" xfId="0" applyFont="1" applyFill="1" applyBorder="1"/>
    <xf numFmtId="0" fontId="0" fillId="9" borderId="10" xfId="0" applyFill="1" applyBorder="1" applyAlignment="1">
      <alignment horizontal="left" vertical="top"/>
    </xf>
    <xf numFmtId="0" fontId="0" fillId="9" borderId="8" xfId="0" applyFill="1" applyBorder="1" applyAlignment="1">
      <alignment horizontal="left" vertical="top"/>
    </xf>
    <xf numFmtId="0" fontId="20" fillId="10" borderId="0" xfId="0" applyFont="1" applyFill="1" applyBorder="1" applyAlignment="1">
      <alignment horizontal="left" vertical="center"/>
    </xf>
    <xf numFmtId="0" fontId="0" fillId="9" borderId="9" xfId="0" applyFill="1" applyBorder="1" applyAlignment="1">
      <alignment horizontal="left" vertical="top"/>
    </xf>
    <xf numFmtId="0" fontId="0" fillId="9" borderId="11" xfId="0" applyFill="1" applyBorder="1" applyAlignment="1">
      <alignment horizontal="left" vertical="top"/>
    </xf>
    <xf numFmtId="0" fontId="0" fillId="9" borderId="1" xfId="0" applyFont="1" applyFill="1" applyBorder="1" applyAlignment="1">
      <alignment horizontal="center" vertical="center" wrapText="1"/>
    </xf>
    <xf numFmtId="0" fontId="0" fillId="9" borderId="1" xfId="0" applyFont="1" applyFill="1" applyBorder="1" applyAlignment="1">
      <alignment horizontal="left" vertical="top" wrapText="1"/>
    </xf>
    <xf numFmtId="0" fontId="2" fillId="2" borderId="0" xfId="0" applyFont="1" applyFill="1" applyBorder="1" applyAlignment="1">
      <alignment horizontal="left" vertical="top"/>
    </xf>
    <xf numFmtId="0" fontId="0" fillId="0" borderId="0" xfId="0" applyFont="1" applyFill="1"/>
    <xf numFmtId="0" fontId="0" fillId="0" borderId="0" xfId="0" applyFont="1"/>
    <xf numFmtId="0" fontId="0" fillId="9" borderId="1" xfId="0" applyFont="1" applyFill="1" applyBorder="1" applyAlignment="1">
      <alignment vertical="center"/>
    </xf>
    <xf numFmtId="0" fontId="30" fillId="2" borderId="0" xfId="0" applyFont="1" applyFill="1" applyAlignment="1">
      <alignment horizontal="left" vertical="top"/>
    </xf>
    <xf numFmtId="0" fontId="0" fillId="9" borderId="1" xfId="0" applyFont="1" applyFill="1" applyBorder="1" applyAlignment="1">
      <alignment horizontal="left" vertical="top"/>
    </xf>
    <xf numFmtId="14" fontId="0" fillId="9" borderId="1" xfId="0" applyNumberFormat="1" applyFill="1" applyBorder="1" applyAlignment="1">
      <alignment horizontal="left" vertical="center"/>
    </xf>
    <xf numFmtId="0" fontId="1" fillId="9" borderId="1" xfId="0" applyFont="1" applyFill="1" applyBorder="1" applyAlignment="1">
      <alignment horizontal="left" vertical="top" wrapText="1"/>
    </xf>
    <xf numFmtId="0" fontId="0" fillId="9" borderId="1" xfId="0" applyFont="1" applyFill="1" applyBorder="1" applyAlignment="1">
      <alignment horizontal="left" vertical="center" wrapText="1"/>
    </xf>
    <xf numFmtId="0" fontId="22" fillId="9" borderId="0" xfId="2" applyFill="1" applyBorder="1" applyAlignment="1">
      <alignment horizontal="left"/>
    </xf>
    <xf numFmtId="0" fontId="0" fillId="9" borderId="18" xfId="0" applyFill="1" applyBorder="1" applyAlignment="1">
      <alignment vertical="top"/>
    </xf>
    <xf numFmtId="0" fontId="0" fillId="9" borderId="0" xfId="0" applyFill="1" applyBorder="1" applyAlignment="1">
      <alignment horizontal="left" vertical="top"/>
    </xf>
    <xf numFmtId="0" fontId="7" fillId="7" borderId="0" xfId="0" applyFont="1" applyFill="1" applyAlignment="1">
      <alignment horizontal="left" vertical="center"/>
    </xf>
    <xf numFmtId="0" fontId="19" fillId="12" borderId="1" xfId="0" applyFont="1" applyFill="1" applyBorder="1" applyAlignment="1">
      <alignment vertical="center"/>
    </xf>
    <xf numFmtId="0" fontId="19" fillId="12" borderId="1" xfId="0" applyFont="1" applyFill="1" applyBorder="1" applyAlignment="1">
      <alignment vertical="center" wrapText="1"/>
    </xf>
    <xf numFmtId="0" fontId="19" fillId="12" borderId="1" xfId="0" applyFont="1" applyFill="1" applyBorder="1" applyAlignment="1">
      <alignment horizontal="center" vertical="center"/>
    </xf>
    <xf numFmtId="0" fontId="0" fillId="10" borderId="1" xfId="0" applyFill="1" applyBorder="1" applyAlignment="1">
      <alignment horizontal="center" vertical="top"/>
    </xf>
    <xf numFmtId="0" fontId="12" fillId="12" borderId="1" xfId="0" applyFont="1" applyFill="1" applyBorder="1" applyAlignment="1">
      <alignment horizontal="center" vertical="top"/>
    </xf>
    <xf numFmtId="0" fontId="0" fillId="12" borderId="1" xfId="0" applyFill="1" applyBorder="1" applyAlignment="1">
      <alignment horizontal="center" vertical="top"/>
    </xf>
    <xf numFmtId="0" fontId="0" fillId="9" borderId="7" xfId="0" applyFill="1" applyBorder="1" applyAlignment="1">
      <alignment horizontal="left" vertical="top" wrapText="1"/>
    </xf>
    <xf numFmtId="0" fontId="0" fillId="9" borderId="7" xfId="0" applyFill="1" applyBorder="1" applyAlignment="1">
      <alignment horizontal="left" vertical="top"/>
    </xf>
    <xf numFmtId="0" fontId="0" fillId="0" borderId="1" xfId="0" applyBorder="1" applyAlignment="1"/>
    <xf numFmtId="0" fontId="0" fillId="9" borderId="1" xfId="0" applyFill="1" applyBorder="1" applyAlignment="1">
      <alignment horizontal="left" vertical="top"/>
    </xf>
    <xf numFmtId="0" fontId="12" fillId="12" borderId="7" xfId="0" applyFont="1" applyFill="1" applyBorder="1"/>
    <xf numFmtId="0" fontId="12" fillId="12" borderId="1" xfId="0" applyFont="1" applyFill="1" applyBorder="1"/>
    <xf numFmtId="0" fontId="20" fillId="12" borderId="1" xfId="0" applyFont="1" applyFill="1" applyBorder="1" applyAlignment="1">
      <alignment vertical="center"/>
    </xf>
    <xf numFmtId="0" fontId="20" fillId="12" borderId="1" xfId="0" applyFont="1" applyFill="1" applyBorder="1" applyAlignment="1">
      <alignment vertical="center" wrapText="1"/>
    </xf>
    <xf numFmtId="0" fontId="20" fillId="12" borderId="1" xfId="0" applyFont="1" applyFill="1" applyBorder="1" applyAlignment="1">
      <alignment horizontal="center" vertical="center"/>
    </xf>
    <xf numFmtId="0" fontId="20" fillId="12" borderId="1" xfId="0" applyFont="1" applyFill="1" applyBorder="1" applyAlignment="1">
      <alignment horizontal="left" vertical="center"/>
    </xf>
    <xf numFmtId="0" fontId="19" fillId="0" borderId="18" xfId="0" applyFont="1" applyFill="1" applyBorder="1" applyAlignment="1">
      <alignment vertical="center"/>
    </xf>
    <xf numFmtId="0" fontId="6" fillId="3" borderId="3" xfId="0" applyFont="1" applyFill="1" applyBorder="1" applyAlignment="1">
      <alignment vertical="top" wrapText="1"/>
    </xf>
    <xf numFmtId="0" fontId="14" fillId="3" borderId="7" xfId="0" applyFont="1" applyFill="1" applyBorder="1" applyAlignment="1">
      <alignment horizontal="left" vertical="top" wrapText="1"/>
    </xf>
    <xf numFmtId="0" fontId="3" fillId="0" borderId="17" xfId="0" applyFont="1" applyBorder="1" applyAlignment="1">
      <alignment wrapText="1"/>
    </xf>
    <xf numFmtId="9" fontId="11" fillId="0" borderId="13" xfId="1" applyFont="1" applyBorder="1" applyAlignment="1">
      <alignment horizontal="left" vertical="top"/>
    </xf>
    <xf numFmtId="0" fontId="3" fillId="0" borderId="18" xfId="0" applyFont="1" applyBorder="1" applyAlignment="1">
      <alignment wrapText="1"/>
    </xf>
    <xf numFmtId="9" fontId="11" fillId="0" borderId="14" xfId="1" applyFont="1" applyBorder="1" applyAlignment="1">
      <alignment horizontal="left" vertical="top"/>
    </xf>
    <xf numFmtId="0" fontId="3" fillId="0" borderId="10" xfId="0" applyFont="1" applyBorder="1" applyAlignment="1">
      <alignment wrapText="1"/>
    </xf>
    <xf numFmtId="9" fontId="11" fillId="0" borderId="16" xfId="1" applyFont="1" applyBorder="1" applyAlignment="1">
      <alignment horizontal="left" vertical="top"/>
    </xf>
    <xf numFmtId="0" fontId="6" fillId="3" borderId="3" xfId="0" applyFont="1" applyFill="1" applyBorder="1"/>
    <xf numFmtId="9" fontId="14" fillId="3" borderId="7" xfId="1" applyFont="1" applyFill="1" applyBorder="1" applyAlignment="1">
      <alignment horizontal="left"/>
    </xf>
    <xf numFmtId="0" fontId="27" fillId="15" borderId="3" xfId="0" applyFont="1" applyFill="1" applyBorder="1" applyAlignment="1">
      <alignment vertical="top" wrapText="1"/>
    </xf>
    <xf numFmtId="0" fontId="28" fillId="15" borderId="7" xfId="0" applyFont="1" applyFill="1" applyBorder="1" applyAlignment="1">
      <alignment horizontal="left" vertical="top" wrapText="1"/>
    </xf>
    <xf numFmtId="0" fontId="4" fillId="0" borderId="17" xfId="0" applyFont="1" applyBorder="1" applyAlignment="1">
      <alignment wrapText="1"/>
    </xf>
    <xf numFmtId="9" fontId="29" fillId="0" borderId="13" xfId="1" applyFont="1" applyBorder="1" applyAlignment="1">
      <alignment horizontal="left" vertical="top"/>
    </xf>
    <xf numFmtId="0" fontId="4" fillId="0" borderId="18" xfId="0" applyFont="1" applyBorder="1" applyAlignment="1">
      <alignment wrapText="1"/>
    </xf>
    <xf numFmtId="9" fontId="29" fillId="0" borderId="14" xfId="1" applyFont="1" applyBorder="1" applyAlignment="1">
      <alignment horizontal="left" vertical="top"/>
    </xf>
    <xf numFmtId="0" fontId="4" fillId="0" borderId="10" xfId="0" applyFont="1" applyBorder="1" applyAlignment="1">
      <alignment wrapText="1"/>
    </xf>
    <xf numFmtId="9" fontId="29" fillId="0" borderId="16" xfId="1" applyFont="1" applyBorder="1" applyAlignment="1">
      <alignment horizontal="left" vertical="top"/>
    </xf>
    <xf numFmtId="0" fontId="27" fillId="15" borderId="3" xfId="0" applyFont="1" applyFill="1" applyBorder="1"/>
    <xf numFmtId="9" fontId="28" fillId="15" borderId="7" xfId="1" applyFont="1" applyFill="1" applyBorder="1" applyAlignment="1">
      <alignment horizontal="left" vertical="top"/>
    </xf>
    <xf numFmtId="0" fontId="27" fillId="15" borderId="3" xfId="0" applyFont="1" applyFill="1" applyBorder="1" applyAlignment="1">
      <alignment horizontal="left" vertical="top" wrapText="1"/>
    </xf>
    <xf numFmtId="0" fontId="4" fillId="0" borderId="3" xfId="0" applyFont="1" applyBorder="1" applyAlignment="1">
      <alignment wrapText="1"/>
    </xf>
    <xf numFmtId="9" fontId="29" fillId="0" borderId="7" xfId="1" applyFont="1" applyBorder="1" applyAlignment="1">
      <alignment horizontal="left" vertical="top"/>
    </xf>
    <xf numFmtId="0" fontId="33" fillId="0" borderId="0" xfId="0" applyFont="1" applyAlignment="1">
      <alignment horizontal="left" vertical="top"/>
    </xf>
    <xf numFmtId="0" fontId="34" fillId="10" borderId="0" xfId="0" applyFont="1" applyFill="1" applyBorder="1" applyAlignment="1">
      <alignment horizontal="left" vertical="top"/>
    </xf>
    <xf numFmtId="14" fontId="32" fillId="10" borderId="0" xfId="0" applyNumberFormat="1" applyFont="1" applyFill="1" applyAlignment="1">
      <alignment horizontal="center"/>
    </xf>
    <xf numFmtId="0" fontId="32" fillId="10" borderId="0" xfId="0" applyFont="1" applyFill="1" applyBorder="1" applyAlignment="1">
      <alignment horizontal="left" vertical="top"/>
    </xf>
    <xf numFmtId="0" fontId="32" fillId="2" borderId="0" xfId="0" applyFont="1" applyFill="1" applyBorder="1" applyAlignment="1">
      <alignment horizontal="left" vertical="top"/>
    </xf>
    <xf numFmtId="0" fontId="35" fillId="2" borderId="0" xfId="0" applyFont="1" applyFill="1" applyBorder="1" applyAlignment="1">
      <alignment horizontal="left" vertical="top"/>
    </xf>
    <xf numFmtId="0" fontId="32" fillId="2" borderId="0" xfId="0" applyFont="1" applyFill="1" applyBorder="1"/>
    <xf numFmtId="0" fontId="35" fillId="2" borderId="0" xfId="0" applyFont="1" applyFill="1" applyBorder="1"/>
    <xf numFmtId="0" fontId="7" fillId="7" borderId="19" xfId="0" applyFont="1" applyFill="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23" fillId="9" borderId="6" xfId="2" applyFont="1" applyFill="1" applyBorder="1" applyAlignment="1">
      <alignment horizontal="left" vertical="top" wrapText="1"/>
    </xf>
    <xf numFmtId="0" fontId="23" fillId="9" borderId="1" xfId="2" applyFont="1" applyFill="1" applyBorder="1" applyAlignment="1">
      <alignment horizontal="left" vertical="top" wrapText="1"/>
    </xf>
    <xf numFmtId="0" fontId="22" fillId="9" borderId="14" xfId="2" applyFill="1" applyBorder="1"/>
    <xf numFmtId="0" fontId="9" fillId="9" borderId="0" xfId="0" applyFont="1" applyFill="1" applyBorder="1" applyAlignment="1">
      <alignment horizontal="left" vertical="top"/>
    </xf>
    <xf numFmtId="0" fontId="9" fillId="9" borderId="14" xfId="0" applyFont="1" applyFill="1" applyBorder="1" applyAlignment="1">
      <alignment horizontal="left" vertical="top"/>
    </xf>
    <xf numFmtId="0" fontId="0" fillId="0" borderId="0" xfId="0" applyBorder="1" applyAlignment="1"/>
    <xf numFmtId="0" fontId="0" fillId="0" borderId="14" xfId="0" applyBorder="1" applyAlignment="1"/>
    <xf numFmtId="0" fontId="20" fillId="10" borderId="1" xfId="0" applyFont="1" applyFill="1" applyBorder="1" applyAlignment="1">
      <alignment horizontal="left" vertical="center"/>
    </xf>
    <xf numFmtId="0" fontId="0" fillId="9" borderId="17" xfId="0" applyFill="1" applyBorder="1" applyAlignment="1">
      <alignment horizontal="center" vertical="top"/>
    </xf>
    <xf numFmtId="0" fontId="0" fillId="0" borderId="11" xfId="0" applyBorder="1" applyAlignment="1">
      <alignment horizontal="center" vertical="top"/>
    </xf>
    <xf numFmtId="0" fontId="0" fillId="9" borderId="11" xfId="0" applyFill="1" applyBorder="1" applyAlignment="1">
      <alignment horizontal="center" vertical="top"/>
    </xf>
    <xf numFmtId="0" fontId="0" fillId="0" borderId="11" xfId="0" applyBorder="1" applyAlignment="1"/>
    <xf numFmtId="0" fontId="0" fillId="0" borderId="13" xfId="0" applyBorder="1" applyAlignment="1"/>
    <xf numFmtId="0" fontId="22" fillId="9" borderId="0" xfId="2" applyFill="1" applyBorder="1" applyAlignment="1">
      <alignment horizontal="left"/>
    </xf>
    <xf numFmtId="0" fontId="22" fillId="9" borderId="14" xfId="2" applyFill="1" applyBorder="1" applyAlignment="1">
      <alignment horizontal="left"/>
    </xf>
    <xf numFmtId="0" fontId="0" fillId="9" borderId="18" xfId="0" applyFill="1" applyBorder="1" applyAlignment="1">
      <alignment horizontal="left" vertical="top"/>
    </xf>
    <xf numFmtId="0" fontId="0" fillId="9" borderId="0" xfId="0" applyFill="1" applyBorder="1" applyAlignment="1">
      <alignment horizontal="left" vertical="top"/>
    </xf>
    <xf numFmtId="0" fontId="9" fillId="9" borderId="18" xfId="0" applyFont="1" applyFill="1" applyBorder="1" applyAlignment="1">
      <alignment horizontal="left" vertical="top"/>
    </xf>
    <xf numFmtId="0" fontId="22" fillId="9" borderId="16" xfId="2" applyFill="1" applyBorder="1"/>
    <xf numFmtId="0" fontId="0" fillId="9" borderId="18" xfId="0" applyFill="1" applyBorder="1" applyAlignment="1">
      <alignment horizontal="left" vertical="top" wrapText="1"/>
    </xf>
    <xf numFmtId="0" fontId="0" fillId="9" borderId="0" xfId="0" applyFill="1" applyBorder="1" applyAlignment="1">
      <alignment horizontal="left" vertical="top" wrapText="1"/>
    </xf>
    <xf numFmtId="0" fontId="0" fillId="9" borderId="10" xfId="0" applyFill="1" applyBorder="1" applyAlignment="1">
      <alignment horizontal="left" vertical="top" wrapText="1"/>
    </xf>
    <xf numFmtId="0" fontId="0" fillId="9" borderId="9" xfId="0" applyFill="1" applyBorder="1" applyAlignment="1">
      <alignment horizontal="left" vertical="top" wrapText="1"/>
    </xf>
    <xf numFmtId="0" fontId="22" fillId="9" borderId="14" xfId="2" applyFill="1" applyBorder="1" applyAlignment="1"/>
    <xf numFmtId="0" fontId="22" fillId="9" borderId="0" xfId="2" applyFill="1" applyBorder="1" applyAlignment="1"/>
    <xf numFmtId="0" fontId="23" fillId="12" borderId="4" xfId="0" applyFont="1" applyFill="1" applyBorder="1" applyAlignment="1">
      <alignment horizontal="center" vertical="center" textRotation="90"/>
    </xf>
    <xf numFmtId="0" fontId="23" fillId="0" borderId="5" xfId="0" applyFont="1" applyBorder="1" applyAlignment="1">
      <alignment horizontal="center" vertical="center" textRotation="90"/>
    </xf>
    <xf numFmtId="0" fontId="23" fillId="12" borderId="5" xfId="0" applyFont="1" applyFill="1" applyBorder="1" applyAlignment="1">
      <alignment horizontal="center" vertical="center" textRotation="90"/>
    </xf>
    <xf numFmtId="0" fontId="23" fillId="0" borderId="6" xfId="0" applyFont="1" applyBorder="1" applyAlignment="1">
      <alignment horizontal="center" vertical="center" textRotation="90"/>
    </xf>
    <xf numFmtId="0" fontId="23" fillId="12" borderId="6" xfId="0" applyFont="1" applyFill="1" applyBorder="1" applyAlignment="1">
      <alignment horizontal="center" vertical="center" textRotation="90"/>
    </xf>
    <xf numFmtId="0" fontId="0" fillId="9" borderId="1" xfId="0" applyFill="1" applyBorder="1" applyAlignment="1">
      <alignment horizontal="center" vertical="center" textRotation="90"/>
    </xf>
    <xf numFmtId="0" fontId="0" fillId="9" borderId="7" xfId="0" applyFill="1" applyBorder="1" applyAlignment="1">
      <alignment horizontal="center" vertical="center" textRotation="90"/>
    </xf>
    <xf numFmtId="0" fontId="0" fillId="9" borderId="4" xfId="0" applyFill="1" applyBorder="1" applyAlignment="1">
      <alignment horizontal="center" vertical="center" textRotation="90"/>
    </xf>
    <xf numFmtId="0" fontId="0" fillId="9" borderId="5" xfId="0" applyFill="1" applyBorder="1" applyAlignment="1">
      <alignment horizontal="center" vertical="center" textRotation="90"/>
    </xf>
    <xf numFmtId="0" fontId="0" fillId="9" borderId="6" xfId="0" applyFill="1" applyBorder="1" applyAlignment="1">
      <alignment horizontal="center" vertical="center" textRotation="90"/>
    </xf>
    <xf numFmtId="0" fontId="7" fillId="7" borderId="3" xfId="0" applyFont="1" applyFill="1" applyBorder="1" applyAlignment="1">
      <alignment horizontal="left" vertical="center"/>
    </xf>
    <xf numFmtId="0" fontId="0" fillId="0" borderId="7" xfId="0" applyBorder="1" applyAlignment="1">
      <alignment horizontal="left" vertical="center"/>
    </xf>
    <xf numFmtId="0" fontId="7" fillId="7" borderId="18" xfId="0" applyFont="1" applyFill="1" applyBorder="1" applyAlignment="1">
      <alignment horizontal="left" vertical="center"/>
    </xf>
    <xf numFmtId="0" fontId="0" fillId="0" borderId="0" xfId="0" applyAlignment="1">
      <alignment vertical="center"/>
    </xf>
    <xf numFmtId="0" fontId="19" fillId="7" borderId="3" xfId="0" applyFont="1" applyFill="1" applyBorder="1" applyAlignment="1">
      <alignment horizontal="left" vertical="top"/>
    </xf>
    <xf numFmtId="0" fontId="19" fillId="7" borderId="8" xfId="0" applyFont="1" applyFill="1" applyBorder="1" applyAlignment="1">
      <alignment horizontal="left" vertical="top"/>
    </xf>
    <xf numFmtId="0" fontId="0" fillId="0" borderId="8" xfId="0" applyBorder="1" applyAlignment="1"/>
    <xf numFmtId="0" fontId="0" fillId="0" borderId="7" xfId="0" applyBorder="1" applyAlignment="1"/>
    <xf numFmtId="0" fontId="32" fillId="2" borderId="12" xfId="0" applyFont="1" applyFill="1" applyBorder="1" applyAlignment="1">
      <alignment horizontal="center" vertical="top"/>
    </xf>
    <xf numFmtId="0" fontId="19" fillId="7" borderId="7" xfId="0" applyFont="1" applyFill="1" applyBorder="1" applyAlignment="1">
      <alignment horizontal="left" vertical="top"/>
    </xf>
    <xf numFmtId="0" fontId="32" fillId="10" borderId="0" xfId="0" applyFont="1" applyFill="1" applyAlignment="1">
      <alignment horizontal="left" vertical="top"/>
    </xf>
    <xf numFmtId="0" fontId="33" fillId="0" borderId="0" xfId="0" applyFont="1" applyAlignment="1">
      <alignment horizontal="left" vertical="top"/>
    </xf>
    <xf numFmtId="0" fontId="18" fillId="10" borderId="1" xfId="0" applyFont="1" applyFill="1" applyBorder="1" applyAlignment="1">
      <alignment horizontal="left" vertical="center" wrapText="1"/>
    </xf>
    <xf numFmtId="0" fontId="9" fillId="0" borderId="0" xfId="0" applyFont="1" applyAlignment="1">
      <alignment horizontal="center"/>
    </xf>
  </cellXfs>
  <cellStyles count="4">
    <cellStyle name="Link" xfId="2" builtinId="8"/>
    <cellStyle name="Prozent" xfId="1" builtinId="5"/>
    <cellStyle name="Standard" xfId="0" builtinId="0"/>
    <cellStyle name="Standard 2" xfId="3" xr:uid="{FD0565BC-57DC-4335-9B26-10DBDE8C5F50}"/>
  </cellStyles>
  <dxfs count="8">
    <dxf>
      <fill>
        <patternFill>
          <bgColor theme="5" tint="0.59996337778862885"/>
        </patternFill>
      </fill>
    </dxf>
    <dxf>
      <font>
        <color auto="1"/>
      </font>
      <fill>
        <patternFill>
          <bgColor theme="9"/>
        </patternFill>
      </fill>
    </dxf>
    <dxf>
      <font>
        <color auto="1"/>
      </font>
      <fill>
        <patternFill>
          <bgColor rgb="FF00B0F0"/>
        </patternFill>
      </fill>
    </dxf>
    <dxf>
      <font>
        <color auto="1"/>
      </font>
      <fill>
        <patternFill>
          <bgColor rgb="FFFFFF00"/>
        </patternFill>
      </fill>
    </dxf>
    <dxf>
      <fill>
        <patternFill>
          <bgColor theme="5" tint="0.59996337778862885"/>
        </patternFill>
      </fill>
    </dxf>
    <dxf>
      <font>
        <color auto="1"/>
      </font>
      <fill>
        <patternFill>
          <bgColor theme="9"/>
        </patternFill>
      </fill>
    </dxf>
    <dxf>
      <font>
        <color auto="1"/>
      </font>
      <fill>
        <patternFill>
          <bgColor rgb="FF00B0F0"/>
        </patternFill>
      </fill>
    </dxf>
    <dxf>
      <font>
        <color auto="1"/>
      </font>
      <fill>
        <patternFill>
          <bgColor rgb="FFFFFF00"/>
        </patternFill>
      </fill>
    </dxf>
  </dxfs>
  <tableStyles count="0" defaultTableStyle="TableStyleMedium2" defaultPivotStyle="PivotStyleLight16"/>
  <colors>
    <mruColors>
      <color rgb="FFE5E5E5"/>
      <color rgb="FFCCCCCC"/>
      <color rgb="FFFFFF00"/>
      <color rgb="FFFF0000"/>
      <color rgb="FFA5A5A5"/>
      <color rgb="FF0070C0"/>
      <color rgb="FF69348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Gesamtreife der Cybersicherheit</a:t>
            </a:r>
          </a:p>
        </c:rich>
      </c:tx>
      <c:layout>
        <c:manualLayout>
          <c:xMode val="edge"/>
          <c:yMode val="edge"/>
          <c:x val="0.60488373890783453"/>
          <c:y val="2.1527033188733696E-2"/>
        </c:manualLayout>
      </c:layout>
      <c:overlay val="0"/>
      <c:spPr>
        <a:noFill/>
        <a:ln>
          <a:noFill/>
        </a:ln>
        <a:effectLst/>
      </c:spPr>
      <c:txPr>
        <a:bodyPr rot="0" spcFirstLastPara="1" vertOverflow="ellipsis" vert="horz" wrap="square" anchor="ctr" anchorCtr="1"/>
        <a:lstStyle/>
        <a:p>
          <a:pPr>
            <a:defRPr sz="13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manualLayout>
          <c:layoutTarget val="inner"/>
          <c:xMode val="edge"/>
          <c:yMode val="edge"/>
          <c:x val="0.22796146597717939"/>
          <c:y val="0.22515484819134302"/>
          <c:w val="0.5186627987538851"/>
          <c:h val="0.68856929511554832"/>
        </c:manualLayout>
      </c:layout>
      <c:radarChart>
        <c:radarStyle val="marker"/>
        <c:varyColors val="0"/>
        <c:ser>
          <c:idx val="1"/>
          <c:order val="0"/>
          <c:tx>
            <c:strRef>
              <c:f>Auswertung_intern!$B$3</c:f>
              <c:strCache>
                <c:ptCount val="1"/>
                <c:pt idx="0">
                  <c:v>Umsetzung %</c:v>
                </c:pt>
              </c:strCache>
            </c:strRef>
          </c:tx>
          <c:spPr>
            <a:ln w="19050" cap="rnd">
              <a:solidFill>
                <a:srgbClr val="FFC000"/>
              </a:solidFill>
              <a:prstDash val="solid"/>
              <a:round/>
            </a:ln>
            <a:effectLst/>
          </c:spPr>
          <c:marker>
            <c:symbol val="none"/>
          </c:marker>
          <c:cat>
            <c:strRef>
              <c:f>Auswertung_intern!$A$4:$A$7</c:f>
              <c:strCache>
                <c:ptCount val="4"/>
                <c:pt idx="0">
                  <c:v>1. Identifizieren (ID)</c:v>
                </c:pt>
                <c:pt idx="1">
                  <c:v>2. Schützen (PR)</c:v>
                </c:pt>
                <c:pt idx="2">
                  <c:v>3. Erkennen (DE)</c:v>
                </c:pt>
                <c:pt idx="3">
                  <c:v>4. Reagieren (RS)</c:v>
                </c:pt>
              </c:strCache>
            </c:strRef>
          </c:cat>
          <c:val>
            <c:numRef>
              <c:f>Auswertung_intern!$B$4:$B$7</c:f>
              <c:numCache>
                <c:formatCode>0%</c:formatCode>
                <c:ptCount val="4"/>
                <c:pt idx="0">
                  <c:v>0</c:v>
                </c:pt>
                <c:pt idx="1">
                  <c:v>0</c:v>
                </c:pt>
                <c:pt idx="2">
                  <c:v>0</c:v>
                </c:pt>
                <c:pt idx="3">
                  <c:v>0</c:v>
                </c:pt>
              </c:numCache>
            </c:numRef>
          </c:val>
          <c:extLst>
            <c:ext xmlns:c16="http://schemas.microsoft.com/office/drawing/2014/chart" uri="{C3380CC4-5D6E-409C-BE32-E72D297353CC}">
              <c16:uniqueId val="{00000000-C78A-4D1E-B007-426880E731F9}"/>
            </c:ext>
          </c:extLst>
        </c:ser>
        <c:dLbls>
          <c:showLegendKey val="0"/>
          <c:showVal val="0"/>
          <c:showCatName val="0"/>
          <c:showSerName val="0"/>
          <c:showPercent val="0"/>
          <c:showBubbleSize val="0"/>
        </c:dLbls>
        <c:axId val="236851560"/>
        <c:axId val="236921256"/>
      </c:radarChart>
      <c:catAx>
        <c:axId val="236851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236921256"/>
        <c:crosses val="autoZero"/>
        <c:auto val="1"/>
        <c:lblAlgn val="ctr"/>
        <c:lblOffset val="100"/>
        <c:noMultiLvlLbl val="0"/>
      </c:catAx>
      <c:valAx>
        <c:axId val="236921256"/>
        <c:scaling>
          <c:orientation val="minMax"/>
          <c:max val="1"/>
          <c:min val="0"/>
        </c:scaling>
        <c:delete val="0"/>
        <c:axPos val="l"/>
        <c:majorGridlines>
          <c:spPr>
            <a:ln w="25400"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2700000" spcFirstLastPara="1" vertOverflow="ellipsis" wrap="square" anchor="b" anchorCtr="1"/>
          <a:lstStyle/>
          <a:p>
            <a:pPr>
              <a:defRPr sz="1100" b="1"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crossAx val="236851560"/>
        <c:crosses val="autoZero"/>
        <c:crossBetween val="between"/>
        <c:majorUnit val="0.25"/>
      </c:valAx>
      <c:spPr>
        <a:noFill/>
        <a:ln>
          <a:noFill/>
        </a:ln>
        <a:effectLst/>
      </c:spPr>
    </c:plotArea>
    <c:legend>
      <c:legendPos val="r"/>
      <c:layout>
        <c:manualLayout>
          <c:xMode val="edge"/>
          <c:yMode val="edge"/>
          <c:x val="0.74654247174235433"/>
          <c:y val="0.17175515774346464"/>
          <c:w val="0.21728733973038047"/>
          <c:h val="4.7707330690059807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14648</xdr:colOff>
      <xdr:row>2</xdr:row>
      <xdr:rowOff>100852</xdr:rowOff>
    </xdr:from>
    <xdr:to>
      <xdr:col>10</xdr:col>
      <xdr:colOff>1503589</xdr:colOff>
      <xdr:row>24</xdr:row>
      <xdr:rowOff>149679</xdr:rowOff>
    </xdr:to>
    <xdr:graphicFrame macro="">
      <xdr:nvGraphicFramePr>
        <xdr:cNvPr id="3" name="Chart 2">
          <a:extLst>
            <a:ext uri="{FF2B5EF4-FFF2-40B4-BE49-F238E27FC236}">
              <a16:creationId xmlns:a16="http://schemas.microsoft.com/office/drawing/2014/main" id="{C07D454A-EDAF-49A6-A533-1D300601E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csc.admin.ch/ncsc/de/home/infos-fuer/infos-unternehmen/aktuelle-themen/massnahmen-schutz-ddos.html" TargetMode="External"/><Relationship Id="rId13" Type="http://schemas.openxmlformats.org/officeDocument/2006/relationships/hyperlink" Target="https://connect.snv.ch/de/sn-en-isoiec-27001-2023" TargetMode="External"/><Relationship Id="rId3" Type="http://schemas.openxmlformats.org/officeDocument/2006/relationships/hyperlink" Target="https://www.ncsc.admin.ch/ncsc/de/home/infos-fuer/infos-it-spezialisten/themen/ikt-minimalstandards.html" TargetMode="External"/><Relationship Id="rId7" Type="http://schemas.openxmlformats.org/officeDocument/2006/relationships/hyperlink" Target="https://www.ncsc.admin.ch/ncsc/de/home/infos-fuer/infos-unternehmen/aktuelle-themen/massnahmen-schutz-ics.html" TargetMode="External"/><Relationship Id="rId12" Type="http://schemas.openxmlformats.org/officeDocument/2006/relationships/hyperlink" Target="https://www.google.com/url?sa=t&amp;rct=j&amp;q=&amp;esrc=s&amp;source=web&amp;cd=&amp;cad=rja&amp;uact=8&amp;ved=2ahUKEwjSoYS6ltCMAxX_3AIHHTZOAQkQFnoECA8QAQ&amp;url=https%3A%2F%2Fwww.ncsc.admin.ch%2Fdam%2Fncsc%2Fde%2Fdokumente%2Finfos-unternehmen%2Fikt-minimalstandards%2FIKT-Minimalstandard-Abwasser-DE.pdf.download.pdf%2FIKT-Minimalstandard-Abwasser-DE.pdf&amp;usg=AOvVaw34h1xSHxfLi0EVqG0Gbbwg&amp;opi=89978449" TargetMode="External"/><Relationship Id="rId2" Type="http://schemas.openxmlformats.org/officeDocument/2006/relationships/hyperlink" Target="https://www.google.com/url?sa=t&amp;rct=j&amp;q=&amp;esrc=s&amp;source=web&amp;cd=&amp;cad=rja&amp;uact=8&amp;ved=2ahUKEwjSoYS6ltCMAxX_3AIHHTZOAQkQFnoECA8QAQ&amp;url=https%3A%2F%2Fwww.ncsc.admin.ch%2Fdam%2Fncsc%2Fde%2Fdokumente%2Finfos-unternehmen%2Fikt-minimalstandards%2FIKT-Minimalstandard-Abwasser-DE.pdf.download.pdf%2FIKT-Minimalstandard-Abwasser-DE.pdf&amp;usg=AOvVaw34h1xSHxfLi0EVqG0Gbbwg&amp;opi=89978449" TargetMode="External"/><Relationship Id="rId16" Type="http://schemas.openxmlformats.org/officeDocument/2006/relationships/printerSettings" Target="../printerSettings/printerSettings1.bin"/><Relationship Id="rId1" Type="http://schemas.openxmlformats.org/officeDocument/2006/relationships/hyperlink" Target="https://www.fedlex.admin.ch/eli/cc/2023/530/de" TargetMode="External"/><Relationship Id="rId6" Type="http://schemas.openxmlformats.org/officeDocument/2006/relationships/hyperlink" Target="https://www.ncsc.admin.ch/ncsc/de/home/infos-fuer/infos-behoerden/aktuelle-themen/zusammenarbeit-it-dienstleister.html" TargetMode="External"/><Relationship Id="rId11" Type="http://schemas.openxmlformats.org/officeDocument/2006/relationships/hyperlink" Target="https://www.ncsc.admin.ch/ncsc/de/home/infos-fuer/infos-it-spezialisten/themen/ikt-minimalstandards.html" TargetMode="External"/><Relationship Id="rId5" Type="http://schemas.openxmlformats.org/officeDocument/2006/relationships/hyperlink" Target="https://www.google.com/url?sa=t&amp;rct=j&amp;q=&amp;esrc=s&amp;source=web&amp;cd=&amp;ved=2ahUKEwjJroK4k9CMAxWY2AIHHc00FoIQFnoECBQQAQ&amp;url=https%3A%2F%2Fwww.ncsc.admin.ch%2Fdam%2Fncsc%2Fde%2Fdokumente%2Finfos-unternehmen%2Fncsc-merkblatt-kmu-sicherheit.pdf.download.pdf%2Fncsc-merkblatt-kmu-sicherheit_de.pdf&amp;usg=AOvVaw1g_-Oz8-cMTHBB8nAkpXnm&amp;opi=89978449" TargetMode="External"/><Relationship Id="rId15" Type="http://schemas.openxmlformats.org/officeDocument/2006/relationships/hyperlink" Target="https://www.hbav.dij.be.ch/de/start/hb-fachthemen/aktenaufbewahrung.html" TargetMode="External"/><Relationship Id="rId10" Type="http://schemas.openxmlformats.org/officeDocument/2006/relationships/hyperlink" Target="https://www.fedlex.admin.ch/eli/cc/2023/530/de" TargetMode="External"/><Relationship Id="rId4" Type="http://schemas.openxmlformats.org/officeDocument/2006/relationships/hyperlink" Target="https://www.ncsc.admin.ch/ncsc/de/home.html" TargetMode="External"/><Relationship Id="rId9" Type="http://schemas.openxmlformats.org/officeDocument/2006/relationships/hyperlink" Target="https://www.ncsc.admin.ch/ncsc/de/home/infos-fuer/infos-unternehmen/aktuelle-themen/verhalten-bei-e-mail.html" TargetMode="External"/><Relationship Id="rId14" Type="http://schemas.openxmlformats.org/officeDocument/2006/relationships/hyperlink" Target="https://www.google.com/url?sa=t&amp;rct=j&amp;q=&amp;esrc=s&amp;source=web&amp;cd=&amp;ved=2ahUKEwjJroK4k9CMAxWY2AIHHc00FoIQFnoECBQQAQ&amp;url=https%3A%2F%2Fwww.ncsc.admin.ch%2Fdam%2Fncsc%2Fde%2Fdokumente%2Finfos-unternehmen%2Fncsc-merkblatt-kmu-sicherheit.pdf.download.pdf%2Fncsc-merkblatt-kmu-sicherheit_de.pdf&amp;usg=AOvVaw1g_-Oz8-cMTHBB8nAkpXnm&amp;opi=8997844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D571-4340-4065-B815-056F462A0272}">
  <sheetPr codeName="Tabelle2"/>
  <dimension ref="A1:K64"/>
  <sheetViews>
    <sheetView showGridLines="0" tabSelected="1" view="pageLayout" zoomScaleNormal="100" workbookViewId="0">
      <selection activeCell="A2" sqref="A2:K7"/>
    </sheetView>
  </sheetViews>
  <sheetFormatPr baseColWidth="10" defaultRowHeight="15" x14ac:dyDescent="0.25"/>
  <cols>
    <col min="1" max="1" width="12.7109375" customWidth="1"/>
    <col min="5" max="8" width="11.42578125" customWidth="1"/>
    <col min="11" max="11" width="27.42578125" customWidth="1"/>
    <col min="12" max="12" width="13.42578125" customWidth="1"/>
    <col min="18" max="18" width="56.28515625" customWidth="1"/>
  </cols>
  <sheetData>
    <row r="1" spans="1:11" s="63" customFormat="1" ht="30" customHeight="1" thickBot="1" x14ac:dyDescent="0.3">
      <c r="A1" s="152" t="s">
        <v>300</v>
      </c>
      <c r="B1" s="153"/>
      <c r="C1" s="153"/>
      <c r="D1" s="153"/>
      <c r="E1" s="153"/>
      <c r="F1" s="153"/>
      <c r="G1" s="153"/>
      <c r="H1" s="153"/>
      <c r="I1" s="153"/>
      <c r="J1" s="153"/>
      <c r="K1" s="154"/>
    </row>
    <row r="2" spans="1:11" ht="15" customHeight="1" x14ac:dyDescent="0.25">
      <c r="A2" s="155" t="s">
        <v>306</v>
      </c>
      <c r="B2" s="155"/>
      <c r="C2" s="155"/>
      <c r="D2" s="155"/>
      <c r="E2" s="155"/>
      <c r="F2" s="155"/>
      <c r="G2" s="155"/>
      <c r="H2" s="155"/>
      <c r="I2" s="155"/>
      <c r="J2" s="155"/>
      <c r="K2" s="155"/>
    </row>
    <row r="3" spans="1:11" x14ac:dyDescent="0.25">
      <c r="A3" s="156"/>
      <c r="B3" s="156"/>
      <c r="C3" s="156"/>
      <c r="D3" s="156"/>
      <c r="E3" s="156"/>
      <c r="F3" s="156"/>
      <c r="G3" s="156"/>
      <c r="H3" s="156"/>
      <c r="I3" s="156"/>
      <c r="J3" s="156"/>
      <c r="K3" s="156"/>
    </row>
    <row r="4" spans="1:11" x14ac:dyDescent="0.25">
      <c r="A4" s="156"/>
      <c r="B4" s="156"/>
      <c r="C4" s="156"/>
      <c r="D4" s="156"/>
      <c r="E4" s="156"/>
      <c r="F4" s="156"/>
      <c r="G4" s="156"/>
      <c r="H4" s="156"/>
      <c r="I4" s="156"/>
      <c r="J4" s="156"/>
      <c r="K4" s="156"/>
    </row>
    <row r="5" spans="1:11" x14ac:dyDescent="0.25">
      <c r="A5" s="156"/>
      <c r="B5" s="156"/>
      <c r="C5" s="156"/>
      <c r="D5" s="156"/>
      <c r="E5" s="156"/>
      <c r="F5" s="156"/>
      <c r="G5" s="156"/>
      <c r="H5" s="156"/>
      <c r="I5" s="156"/>
      <c r="J5" s="156"/>
      <c r="K5" s="156"/>
    </row>
    <row r="6" spans="1:11" x14ac:dyDescent="0.25">
      <c r="A6" s="156"/>
      <c r="B6" s="156"/>
      <c r="C6" s="156"/>
      <c r="D6" s="156"/>
      <c r="E6" s="156"/>
      <c r="F6" s="156"/>
      <c r="G6" s="156"/>
      <c r="H6" s="156"/>
      <c r="I6" s="156"/>
      <c r="J6" s="156"/>
      <c r="K6" s="156"/>
    </row>
    <row r="7" spans="1:11" x14ac:dyDescent="0.25">
      <c r="A7" s="156"/>
      <c r="B7" s="156"/>
      <c r="C7" s="156"/>
      <c r="D7" s="156"/>
      <c r="E7" s="156"/>
      <c r="F7" s="156"/>
      <c r="G7" s="156"/>
      <c r="H7" s="156"/>
      <c r="I7" s="156"/>
      <c r="J7" s="156"/>
      <c r="K7" s="156"/>
    </row>
    <row r="8" spans="1:11" ht="15.75" customHeight="1" x14ac:dyDescent="0.25"/>
    <row r="9" spans="1:11" ht="15.75" x14ac:dyDescent="0.25">
      <c r="A9" s="162" t="s">
        <v>303</v>
      </c>
      <c r="B9" s="162"/>
      <c r="C9" s="162"/>
      <c r="D9" s="162"/>
      <c r="E9" s="162"/>
      <c r="F9" s="162"/>
      <c r="G9" s="162"/>
      <c r="H9" s="162"/>
      <c r="I9" s="162"/>
      <c r="J9" s="162"/>
      <c r="K9" s="162"/>
    </row>
    <row r="10" spans="1:11" ht="29.25" customHeight="1" x14ac:dyDescent="0.25">
      <c r="A10" s="156" t="s">
        <v>301</v>
      </c>
      <c r="B10" s="156"/>
      <c r="C10" s="156"/>
      <c r="D10" s="156"/>
      <c r="E10" s="156"/>
      <c r="F10" s="156"/>
      <c r="G10" s="156"/>
      <c r="H10" s="156"/>
      <c r="I10" s="156"/>
      <c r="J10" s="156"/>
      <c r="K10" s="156"/>
    </row>
    <row r="11" spans="1:11" x14ac:dyDescent="0.25">
      <c r="A11" s="156"/>
      <c r="B11" s="156"/>
      <c r="C11" s="156"/>
      <c r="D11" s="156"/>
      <c r="E11" s="156"/>
      <c r="F11" s="156"/>
      <c r="G11" s="156"/>
      <c r="H11" s="156"/>
      <c r="I11" s="156"/>
      <c r="J11" s="156"/>
      <c r="K11" s="156"/>
    </row>
    <row r="12" spans="1:11" x14ac:dyDescent="0.25">
      <c r="A12" s="156"/>
      <c r="B12" s="156"/>
      <c r="C12" s="156"/>
      <c r="D12" s="156"/>
      <c r="E12" s="156"/>
      <c r="F12" s="156"/>
      <c r="G12" s="156"/>
      <c r="H12" s="156"/>
      <c r="I12" s="156"/>
      <c r="J12" s="156"/>
      <c r="K12" s="156"/>
    </row>
    <row r="13" spans="1:11" x14ac:dyDescent="0.25">
      <c r="A13" s="156"/>
      <c r="B13" s="156"/>
      <c r="C13" s="156"/>
      <c r="D13" s="156"/>
      <c r="E13" s="156"/>
      <c r="F13" s="156"/>
      <c r="G13" s="156"/>
      <c r="H13" s="156"/>
      <c r="I13" s="156"/>
      <c r="J13" s="156"/>
      <c r="K13" s="156"/>
    </row>
    <row r="14" spans="1:11" x14ac:dyDescent="0.25">
      <c r="A14" s="156"/>
      <c r="B14" s="156"/>
      <c r="C14" s="156"/>
      <c r="D14" s="156"/>
      <c r="E14" s="156"/>
      <c r="F14" s="156"/>
      <c r="G14" s="156"/>
      <c r="H14" s="156"/>
      <c r="I14" s="156"/>
      <c r="J14" s="156"/>
      <c r="K14" s="156"/>
    </row>
    <row r="15" spans="1:11" x14ac:dyDescent="0.25">
      <c r="A15" s="156"/>
      <c r="B15" s="156"/>
      <c r="C15" s="156"/>
      <c r="D15" s="156"/>
      <c r="E15" s="156"/>
      <c r="F15" s="156"/>
      <c r="G15" s="156"/>
      <c r="H15" s="156"/>
      <c r="I15" s="156"/>
      <c r="J15" s="156"/>
      <c r="K15" s="156"/>
    </row>
    <row r="16" spans="1:11" x14ac:dyDescent="0.25">
      <c r="A16" s="156"/>
      <c r="B16" s="156"/>
      <c r="C16" s="156"/>
      <c r="D16" s="156"/>
      <c r="E16" s="156"/>
      <c r="F16" s="156"/>
      <c r="G16" s="156"/>
      <c r="H16" s="156"/>
      <c r="I16" s="156"/>
      <c r="J16" s="156"/>
      <c r="K16" s="156"/>
    </row>
    <row r="17" spans="1:11" x14ac:dyDescent="0.25">
      <c r="A17" s="156"/>
      <c r="B17" s="156"/>
      <c r="C17" s="156"/>
      <c r="D17" s="156"/>
      <c r="E17" s="156"/>
      <c r="F17" s="156"/>
      <c r="G17" s="156"/>
      <c r="H17" s="156"/>
      <c r="I17" s="156"/>
      <c r="J17" s="156"/>
      <c r="K17" s="156"/>
    </row>
    <row r="18" spans="1:11" x14ac:dyDescent="0.25">
      <c r="A18" s="156"/>
      <c r="B18" s="156"/>
      <c r="C18" s="156"/>
      <c r="D18" s="156"/>
      <c r="E18" s="156"/>
      <c r="F18" s="156"/>
      <c r="G18" s="156"/>
      <c r="H18" s="156"/>
      <c r="I18" s="156"/>
      <c r="J18" s="156"/>
      <c r="K18" s="156"/>
    </row>
    <row r="19" spans="1:11" x14ac:dyDescent="0.25">
      <c r="A19" s="156"/>
      <c r="B19" s="156"/>
      <c r="C19" s="156"/>
      <c r="D19" s="156"/>
      <c r="E19" s="156"/>
      <c r="F19" s="156"/>
      <c r="G19" s="156"/>
      <c r="H19" s="156"/>
      <c r="I19" s="156"/>
      <c r="J19" s="156"/>
      <c r="K19" s="156"/>
    </row>
    <row r="20" spans="1:11" x14ac:dyDescent="0.25">
      <c r="A20" s="156"/>
      <c r="B20" s="156"/>
      <c r="C20" s="156"/>
      <c r="D20" s="156"/>
      <c r="E20" s="156"/>
      <c r="F20" s="156"/>
      <c r="G20" s="156"/>
      <c r="H20" s="156"/>
      <c r="I20" s="156"/>
      <c r="J20" s="156"/>
      <c r="K20" s="156"/>
    </row>
    <row r="21" spans="1:11" ht="15" customHeight="1" x14ac:dyDescent="0.25">
      <c r="A21" s="156"/>
      <c r="B21" s="156"/>
      <c r="C21" s="156"/>
      <c r="D21" s="156"/>
      <c r="E21" s="156"/>
      <c r="F21" s="156"/>
      <c r="G21" s="156"/>
      <c r="H21" s="156"/>
      <c r="I21" s="156"/>
      <c r="J21" s="156"/>
      <c r="K21" s="156"/>
    </row>
    <row r="22" spans="1:11" x14ac:dyDescent="0.25">
      <c r="A22" s="156"/>
      <c r="B22" s="156"/>
      <c r="C22" s="156"/>
      <c r="D22" s="156"/>
      <c r="E22" s="156"/>
      <c r="F22" s="156"/>
      <c r="G22" s="156"/>
      <c r="H22" s="156"/>
      <c r="I22" s="156"/>
      <c r="J22" s="156"/>
      <c r="K22" s="156"/>
    </row>
    <row r="23" spans="1:11" x14ac:dyDescent="0.25">
      <c r="A23" s="156"/>
      <c r="B23" s="156"/>
      <c r="C23" s="156"/>
      <c r="D23" s="156"/>
      <c r="E23" s="156"/>
      <c r="F23" s="156"/>
      <c r="G23" s="156"/>
      <c r="H23" s="156"/>
      <c r="I23" s="156"/>
      <c r="J23" s="156"/>
      <c r="K23" s="156"/>
    </row>
    <row r="24" spans="1:11" x14ac:dyDescent="0.25">
      <c r="A24" s="156"/>
      <c r="B24" s="156"/>
      <c r="C24" s="156"/>
      <c r="D24" s="156"/>
      <c r="E24" s="156"/>
      <c r="F24" s="156"/>
      <c r="G24" s="156"/>
      <c r="H24" s="156"/>
      <c r="I24" s="156"/>
      <c r="J24" s="156"/>
      <c r="K24" s="156"/>
    </row>
    <row r="25" spans="1:11" x14ac:dyDescent="0.25">
      <c r="A25" s="156"/>
      <c r="B25" s="156"/>
      <c r="C25" s="156"/>
      <c r="D25" s="156"/>
      <c r="E25" s="156"/>
      <c r="F25" s="156"/>
      <c r="G25" s="156"/>
      <c r="H25" s="156"/>
      <c r="I25" s="156"/>
      <c r="J25" s="156"/>
      <c r="K25" s="156"/>
    </row>
    <row r="26" spans="1:11" x14ac:dyDescent="0.25">
      <c r="A26" s="156"/>
      <c r="B26" s="156"/>
      <c r="C26" s="156"/>
      <c r="D26" s="156"/>
      <c r="E26" s="156"/>
      <c r="F26" s="156"/>
      <c r="G26" s="156"/>
      <c r="H26" s="156"/>
      <c r="I26" s="156"/>
      <c r="J26" s="156"/>
      <c r="K26" s="156"/>
    </row>
    <row r="27" spans="1:11" x14ac:dyDescent="0.25">
      <c r="A27" s="156"/>
      <c r="B27" s="156"/>
      <c r="C27" s="156"/>
      <c r="D27" s="156"/>
      <c r="E27" s="156"/>
      <c r="F27" s="156"/>
      <c r="G27" s="156"/>
      <c r="H27" s="156"/>
      <c r="I27" s="156"/>
      <c r="J27" s="156"/>
      <c r="K27" s="156"/>
    </row>
    <row r="28" spans="1:11" x14ac:dyDescent="0.25">
      <c r="A28" s="156"/>
      <c r="B28" s="156"/>
      <c r="C28" s="156"/>
      <c r="D28" s="156"/>
      <c r="E28" s="156"/>
      <c r="F28" s="156"/>
      <c r="G28" s="156"/>
      <c r="H28" s="156"/>
      <c r="I28" s="156"/>
      <c r="J28" s="156"/>
      <c r="K28" s="156"/>
    </row>
    <row r="29" spans="1:11" x14ac:dyDescent="0.25">
      <c r="A29" s="156"/>
      <c r="B29" s="156"/>
      <c r="C29" s="156"/>
      <c r="D29" s="156"/>
      <c r="E29" s="156"/>
      <c r="F29" s="156"/>
      <c r="G29" s="156"/>
      <c r="H29" s="156"/>
      <c r="I29" s="156"/>
      <c r="J29" s="156"/>
      <c r="K29" s="156"/>
    </row>
    <row r="30" spans="1:11" x14ac:dyDescent="0.25">
      <c r="A30" s="156"/>
      <c r="B30" s="156"/>
      <c r="C30" s="156"/>
      <c r="D30" s="156"/>
      <c r="E30" s="156"/>
      <c r="F30" s="156"/>
      <c r="G30" s="156"/>
      <c r="H30" s="156"/>
      <c r="I30" s="156"/>
      <c r="J30" s="156"/>
      <c r="K30" s="156"/>
    </row>
    <row r="31" spans="1:11" x14ac:dyDescent="0.25">
      <c r="A31" s="156"/>
      <c r="B31" s="156"/>
      <c r="C31" s="156"/>
      <c r="D31" s="156"/>
      <c r="E31" s="156"/>
      <c r="F31" s="156"/>
      <c r="G31" s="156"/>
      <c r="H31" s="156"/>
      <c r="I31" s="156"/>
      <c r="J31" s="156"/>
      <c r="K31" s="156"/>
    </row>
    <row r="33" spans="1:11" ht="15.75" x14ac:dyDescent="0.25">
      <c r="A33" s="162" t="s">
        <v>130</v>
      </c>
      <c r="B33" s="162"/>
      <c r="C33" s="162"/>
      <c r="D33" s="162"/>
      <c r="E33" s="162"/>
      <c r="F33" s="162"/>
      <c r="G33" s="162"/>
      <c r="H33" s="162"/>
      <c r="I33" s="162"/>
      <c r="J33" s="162"/>
      <c r="K33" s="162"/>
    </row>
    <row r="34" spans="1:11" x14ac:dyDescent="0.25">
      <c r="A34" s="163"/>
      <c r="B34" s="164"/>
      <c r="C34" s="164"/>
      <c r="D34" s="165"/>
      <c r="E34" s="166"/>
      <c r="F34" s="166"/>
      <c r="G34" s="166"/>
      <c r="H34" s="166"/>
      <c r="I34" s="166"/>
      <c r="J34" s="166"/>
      <c r="K34" s="167"/>
    </row>
    <row r="35" spans="1:11" x14ac:dyDescent="0.25">
      <c r="A35" s="172" t="s">
        <v>299</v>
      </c>
      <c r="B35" s="158"/>
      <c r="C35" s="158"/>
      <c r="D35" s="158" t="s">
        <v>137</v>
      </c>
      <c r="E35" s="158"/>
      <c r="F35" s="158"/>
      <c r="G35" s="158"/>
      <c r="H35" s="158"/>
      <c r="I35" s="159"/>
      <c r="J35" s="160"/>
      <c r="K35" s="161"/>
    </row>
    <row r="36" spans="1:11" x14ac:dyDescent="0.25">
      <c r="A36" s="170" t="s">
        <v>145</v>
      </c>
      <c r="B36" s="171"/>
      <c r="C36" s="171"/>
      <c r="D36" s="168" t="s">
        <v>133</v>
      </c>
      <c r="E36" s="168"/>
      <c r="F36" s="168"/>
      <c r="G36" s="168"/>
      <c r="H36" s="168"/>
      <c r="I36" s="169"/>
      <c r="J36" s="160"/>
      <c r="K36" s="161"/>
    </row>
    <row r="37" spans="1:11" x14ac:dyDescent="0.25">
      <c r="A37" s="170" t="s">
        <v>146</v>
      </c>
      <c r="B37" s="171"/>
      <c r="C37" s="171"/>
      <c r="D37" s="168" t="s">
        <v>134</v>
      </c>
      <c r="E37" s="168"/>
      <c r="F37" s="168"/>
      <c r="G37" s="168"/>
      <c r="H37" s="168"/>
      <c r="I37" s="169"/>
      <c r="J37" s="160"/>
      <c r="K37" s="161"/>
    </row>
    <row r="38" spans="1:11" x14ac:dyDescent="0.25">
      <c r="A38" s="170" t="s">
        <v>135</v>
      </c>
      <c r="B38" s="171"/>
      <c r="C38" s="171"/>
      <c r="D38" s="179" t="s">
        <v>144</v>
      </c>
      <c r="E38" s="160"/>
      <c r="F38" s="160"/>
      <c r="G38" s="160"/>
      <c r="H38" s="160"/>
      <c r="I38" s="160"/>
      <c r="J38" s="160"/>
      <c r="K38" s="161"/>
    </row>
    <row r="39" spans="1:11" x14ac:dyDescent="0.25">
      <c r="A39" s="170" t="s">
        <v>131</v>
      </c>
      <c r="B39" s="171"/>
      <c r="C39" s="171"/>
      <c r="D39" s="168" t="s">
        <v>132</v>
      </c>
      <c r="E39" s="168"/>
      <c r="F39" s="168"/>
      <c r="G39" s="168"/>
      <c r="H39" s="168"/>
      <c r="I39" s="169"/>
      <c r="J39" s="160"/>
      <c r="K39" s="161"/>
    </row>
    <row r="40" spans="1:11" x14ac:dyDescent="0.25">
      <c r="A40" s="101" t="s">
        <v>99</v>
      </c>
      <c r="B40" s="60"/>
      <c r="C40" s="60"/>
      <c r="D40" s="178" t="s">
        <v>141</v>
      </c>
      <c r="E40" s="160"/>
      <c r="F40" s="160"/>
      <c r="G40" s="160"/>
      <c r="H40" s="160"/>
      <c r="I40" s="160"/>
      <c r="J40" s="160"/>
      <c r="K40" s="161"/>
    </row>
    <row r="41" spans="1:11" x14ac:dyDescent="0.25">
      <c r="A41" s="101" t="s">
        <v>268</v>
      </c>
      <c r="B41" s="60"/>
      <c r="C41" s="60"/>
      <c r="D41" s="168" t="s">
        <v>269</v>
      </c>
      <c r="E41" s="168"/>
      <c r="F41" s="168"/>
      <c r="G41" s="168"/>
      <c r="H41" s="168"/>
      <c r="I41" s="169"/>
      <c r="J41" s="160"/>
      <c r="K41" s="161"/>
    </row>
    <row r="42" spans="1:11" x14ac:dyDescent="0.25">
      <c r="A42" s="101"/>
      <c r="B42" s="60"/>
      <c r="C42" s="60"/>
      <c r="D42" s="100"/>
      <c r="E42" s="100"/>
      <c r="F42" s="100"/>
      <c r="G42" s="157"/>
      <c r="H42" s="157"/>
      <c r="I42" s="157"/>
      <c r="J42" s="157"/>
      <c r="K42" s="157"/>
    </row>
    <row r="43" spans="1:11" x14ac:dyDescent="0.25">
      <c r="A43" s="172" t="s">
        <v>136</v>
      </c>
      <c r="B43" s="158"/>
      <c r="C43" s="158"/>
      <c r="D43" s="158"/>
      <c r="E43" s="158"/>
      <c r="F43" s="158"/>
      <c r="G43" s="157"/>
      <c r="H43" s="157"/>
      <c r="I43" s="157"/>
      <c r="J43" s="157"/>
      <c r="K43" s="157"/>
    </row>
    <row r="44" spans="1:11" x14ac:dyDescent="0.25">
      <c r="A44" s="174" t="s">
        <v>298</v>
      </c>
      <c r="B44" s="175"/>
      <c r="C44" s="175"/>
      <c r="D44" s="175"/>
      <c r="E44" s="175"/>
      <c r="F44" s="175"/>
      <c r="G44" s="157" t="s">
        <v>138</v>
      </c>
      <c r="H44" s="157"/>
      <c r="I44" s="157"/>
      <c r="J44" s="157"/>
      <c r="K44" s="157"/>
    </row>
    <row r="45" spans="1:11" x14ac:dyDescent="0.25">
      <c r="A45" s="174"/>
      <c r="B45" s="175"/>
      <c r="C45" s="175"/>
      <c r="D45" s="175"/>
      <c r="E45" s="175"/>
      <c r="F45" s="175"/>
      <c r="G45" s="178" t="s">
        <v>141</v>
      </c>
      <c r="H45" s="160"/>
      <c r="I45" s="160"/>
      <c r="J45" s="160"/>
      <c r="K45" s="161"/>
    </row>
    <row r="46" spans="1:11" x14ac:dyDescent="0.25">
      <c r="A46" s="174"/>
      <c r="B46" s="175"/>
      <c r="C46" s="175"/>
      <c r="D46" s="175"/>
      <c r="E46" s="175"/>
      <c r="F46" s="175"/>
      <c r="G46" s="157" t="s">
        <v>139</v>
      </c>
      <c r="H46" s="157"/>
      <c r="I46" s="157"/>
      <c r="J46" s="157"/>
      <c r="K46" s="157"/>
    </row>
    <row r="47" spans="1:11" x14ac:dyDescent="0.25">
      <c r="A47" s="174"/>
      <c r="B47" s="175"/>
      <c r="C47" s="175"/>
      <c r="D47" s="175"/>
      <c r="E47" s="175"/>
      <c r="F47" s="175"/>
      <c r="G47" s="157" t="s">
        <v>140</v>
      </c>
      <c r="H47" s="157"/>
      <c r="I47" s="157"/>
      <c r="J47" s="157"/>
      <c r="K47" s="157"/>
    </row>
    <row r="48" spans="1:11" x14ac:dyDescent="0.25">
      <c r="A48" s="174"/>
      <c r="B48" s="175"/>
      <c r="C48" s="175"/>
      <c r="D48" s="175"/>
      <c r="E48" s="175"/>
      <c r="F48" s="175"/>
      <c r="G48" s="157" t="s">
        <v>142</v>
      </c>
      <c r="H48" s="157"/>
      <c r="I48" s="157"/>
      <c r="J48" s="157"/>
      <c r="K48" s="157"/>
    </row>
    <row r="49" spans="1:11" x14ac:dyDescent="0.25">
      <c r="A49" s="174"/>
      <c r="B49" s="175"/>
      <c r="C49" s="175"/>
      <c r="D49" s="175"/>
      <c r="E49" s="175"/>
      <c r="F49" s="175"/>
      <c r="G49" s="157" t="s">
        <v>143</v>
      </c>
      <c r="H49" s="157"/>
      <c r="I49" s="157"/>
      <c r="J49" s="157"/>
      <c r="K49" s="157"/>
    </row>
    <row r="50" spans="1:11" x14ac:dyDescent="0.25">
      <c r="A50" s="174"/>
      <c r="B50" s="175"/>
      <c r="C50" s="175"/>
      <c r="D50" s="175"/>
      <c r="E50" s="175"/>
      <c r="F50" s="175"/>
      <c r="G50" s="157"/>
      <c r="H50" s="157"/>
      <c r="I50" s="157"/>
      <c r="J50" s="157"/>
      <c r="K50" s="157"/>
    </row>
    <row r="51" spans="1:11" x14ac:dyDescent="0.25">
      <c r="A51" s="174"/>
      <c r="B51" s="175"/>
      <c r="C51" s="175"/>
      <c r="D51" s="175"/>
      <c r="E51" s="175"/>
      <c r="F51" s="175"/>
      <c r="G51" s="157"/>
      <c r="H51" s="157"/>
      <c r="I51" s="157"/>
      <c r="J51" s="157"/>
      <c r="K51" s="157"/>
    </row>
    <row r="52" spans="1:11" x14ac:dyDescent="0.25">
      <c r="A52" s="174"/>
      <c r="B52" s="175"/>
      <c r="C52" s="175"/>
      <c r="D52" s="175"/>
      <c r="E52" s="175"/>
      <c r="F52" s="175"/>
      <c r="G52" s="157"/>
      <c r="H52" s="157"/>
      <c r="I52" s="157"/>
      <c r="J52" s="157"/>
      <c r="K52" s="157"/>
    </row>
    <row r="53" spans="1:11" x14ac:dyDescent="0.25">
      <c r="A53" s="174"/>
      <c r="B53" s="175"/>
      <c r="C53" s="175"/>
      <c r="D53" s="175"/>
      <c r="E53" s="175"/>
      <c r="F53" s="175"/>
      <c r="G53" s="157"/>
      <c r="H53" s="157"/>
      <c r="I53" s="157"/>
      <c r="J53" s="157"/>
      <c r="K53" s="157"/>
    </row>
    <row r="54" spans="1:11" x14ac:dyDescent="0.25">
      <c r="A54" s="174"/>
      <c r="B54" s="175"/>
      <c r="C54" s="175"/>
      <c r="D54" s="175"/>
      <c r="E54" s="175"/>
      <c r="F54" s="175"/>
      <c r="G54" s="157"/>
      <c r="H54" s="157"/>
      <c r="I54" s="157"/>
      <c r="J54" s="157"/>
      <c r="K54" s="157"/>
    </row>
    <row r="55" spans="1:11" x14ac:dyDescent="0.25">
      <c r="A55" s="174"/>
      <c r="B55" s="175"/>
      <c r="C55" s="175"/>
      <c r="D55" s="175"/>
      <c r="E55" s="175"/>
      <c r="F55" s="175"/>
      <c r="G55" s="157" t="s">
        <v>132</v>
      </c>
      <c r="H55" s="157"/>
      <c r="I55" s="157"/>
      <c r="J55" s="157"/>
      <c r="K55" s="157"/>
    </row>
    <row r="56" spans="1:11" x14ac:dyDescent="0.25">
      <c r="A56" s="174"/>
      <c r="B56" s="175"/>
      <c r="C56" s="175"/>
      <c r="D56" s="175"/>
      <c r="E56" s="175"/>
      <c r="F56" s="175"/>
      <c r="G56" s="157"/>
      <c r="H56" s="157"/>
      <c r="I56" s="157"/>
      <c r="J56" s="157"/>
      <c r="K56" s="157"/>
    </row>
    <row r="57" spans="1:11" x14ac:dyDescent="0.25">
      <c r="A57" s="174"/>
      <c r="B57" s="175"/>
      <c r="C57" s="175"/>
      <c r="D57" s="175"/>
      <c r="E57" s="175"/>
      <c r="F57" s="175"/>
      <c r="G57" s="157" t="s">
        <v>134</v>
      </c>
      <c r="H57" s="157"/>
      <c r="I57" s="157"/>
      <c r="J57" s="157"/>
      <c r="K57" s="157"/>
    </row>
    <row r="58" spans="1:11" x14ac:dyDescent="0.25">
      <c r="A58" s="174"/>
      <c r="B58" s="175"/>
      <c r="C58" s="175"/>
      <c r="D58" s="175"/>
      <c r="E58" s="175"/>
      <c r="F58" s="175"/>
      <c r="G58" s="157" t="s">
        <v>133</v>
      </c>
      <c r="H58" s="157"/>
      <c r="I58" s="157"/>
      <c r="J58" s="157"/>
      <c r="K58" s="157"/>
    </row>
    <row r="59" spans="1:11" x14ac:dyDescent="0.25">
      <c r="A59" s="174"/>
      <c r="B59" s="175"/>
      <c r="C59" s="175"/>
      <c r="D59" s="175"/>
      <c r="E59" s="175"/>
      <c r="F59" s="175"/>
      <c r="G59" s="157"/>
      <c r="H59" s="157"/>
      <c r="I59" s="157"/>
      <c r="J59" s="157"/>
      <c r="K59" s="157"/>
    </row>
    <row r="60" spans="1:11" x14ac:dyDescent="0.25">
      <c r="A60" s="174"/>
      <c r="B60" s="175"/>
      <c r="C60" s="175"/>
      <c r="D60" s="175"/>
      <c r="E60" s="175"/>
      <c r="F60" s="175"/>
      <c r="G60" s="157"/>
      <c r="H60" s="157"/>
      <c r="I60" s="157"/>
      <c r="J60" s="157"/>
      <c r="K60" s="157"/>
    </row>
    <row r="61" spans="1:11" x14ac:dyDescent="0.25">
      <c r="A61" s="176"/>
      <c r="B61" s="177"/>
      <c r="C61" s="177"/>
      <c r="D61" s="177"/>
      <c r="E61" s="177"/>
      <c r="F61" s="177"/>
      <c r="G61" s="173"/>
      <c r="H61" s="173"/>
      <c r="I61" s="173"/>
      <c r="J61" s="173"/>
      <c r="K61" s="173"/>
    </row>
    <row r="64" spans="1:11" x14ac:dyDescent="0.25">
      <c r="A64" s="64"/>
      <c r="B64" s="48"/>
    </row>
  </sheetData>
  <mergeCells count="41">
    <mergeCell ref="G57:K57"/>
    <mergeCell ref="D37:K37"/>
    <mergeCell ref="D38:K38"/>
    <mergeCell ref="D39:K39"/>
    <mergeCell ref="D40:K40"/>
    <mergeCell ref="D41:K41"/>
    <mergeCell ref="G42:K42"/>
    <mergeCell ref="G43:K43"/>
    <mergeCell ref="G56:K56"/>
    <mergeCell ref="G58:K58"/>
    <mergeCell ref="G59:K59"/>
    <mergeCell ref="G60:K60"/>
    <mergeCell ref="G61:K61"/>
    <mergeCell ref="A43:F43"/>
    <mergeCell ref="A44:F61"/>
    <mergeCell ref="G44:K44"/>
    <mergeCell ref="G45:K45"/>
    <mergeCell ref="G46:K46"/>
    <mergeCell ref="G47:K47"/>
    <mergeCell ref="G48:K48"/>
    <mergeCell ref="G49:K49"/>
    <mergeCell ref="G50:K50"/>
    <mergeCell ref="G51:K51"/>
    <mergeCell ref="G52:K52"/>
    <mergeCell ref="G53:K53"/>
    <mergeCell ref="A1:K1"/>
    <mergeCell ref="A2:K7"/>
    <mergeCell ref="G54:K54"/>
    <mergeCell ref="G55:K55"/>
    <mergeCell ref="D35:K35"/>
    <mergeCell ref="A33:K33"/>
    <mergeCell ref="A34:C34"/>
    <mergeCell ref="D34:K34"/>
    <mergeCell ref="D36:K36"/>
    <mergeCell ref="A10:K31"/>
    <mergeCell ref="A9:K9"/>
    <mergeCell ref="A36:C36"/>
    <mergeCell ref="A37:C37"/>
    <mergeCell ref="A38:C38"/>
    <mergeCell ref="A39:C39"/>
    <mergeCell ref="A35:C35"/>
  </mergeCells>
  <hyperlinks>
    <hyperlink ref="D39" r:id="rId1" display="https://www.fedlex.admin.ch/eli/cc/2023/530/de" xr:uid="{310CD0BF-D4AE-417E-B514-7E81F9273943}"/>
    <hyperlink ref="D36" r:id="rId2" display="https://www.google.com/url?sa=t&amp;rct=j&amp;q=&amp;esrc=s&amp;source=web&amp;cd=&amp;cad=rja&amp;uact=8&amp;ved=2ahUKEwjSoYS6ltCMAxX_3AIHHTZOAQkQFnoECA8QAQ&amp;url=https%3A%2F%2Fwww.ncsc.admin.ch%2Fdam%2Fncsc%2Fde%2Fdokumente%2Finfos-unternehmen%2Fikt-minimalstandards%2FIKT-Minimalstandard-Abwasser-DE.pdf.download.pdf%2FIKT-Minimalstandard-Abwasser-DE.pdf&amp;usg=AOvVaw34h1xSHxfLi0EVqG0Gbbwg&amp;opi=89978449" xr:uid="{1F3993D6-8408-4B86-AEE6-75D4B0E92278}"/>
    <hyperlink ref="D37" r:id="rId3" display="https://www.ncsc.admin.ch/ncsc/de/home/infos-fuer/infos-it-spezialisten/themen/ikt-minimalstandards.html" xr:uid="{2F97F446-C56B-40D8-BEA9-66D84B52ADE9}"/>
    <hyperlink ref="G44" r:id="rId4" display="https://www.ncsc.admin.ch/ncsc/de/home.html" xr:uid="{87EFEF5A-8165-471F-B003-72AC5A9F268A}"/>
    <hyperlink ref="G45" r:id="rId5" display="https://www.google.com/url?sa=t&amp;rct=j&amp;q=&amp;esrc=s&amp;source=web&amp;cd=&amp;ved=2ahUKEwjJroK4k9CMAxWY2AIHHc00FoIQFnoECBQQAQ&amp;url=https%3A%2F%2Fwww.ncsc.admin.ch%2Fdam%2Fncsc%2Fde%2Fdokumente%2Finfos-unternehmen%2Fncsc-merkblatt-kmu-sicherheit.pdf.download.pdf%2Fncsc-merkblatt-kmu-sicherheit_de.pdf&amp;usg=AOvVaw1g_-Oz8-cMTHBB8nAkpXnm&amp;opi=89978449" xr:uid="{1930CC9C-D7A4-49F1-918E-5DA51A3ED777}"/>
    <hyperlink ref="G46" r:id="rId6" display="https://www.ncsc.admin.ch/ncsc/de/home/infos-fuer/infos-behoerden/aktuelle-themen/zusammenarbeit-it-dienstleister.html" xr:uid="{27AFAF46-00E2-4740-AEC9-F1197CD6391C}"/>
    <hyperlink ref="G47" r:id="rId7" display="https://www.ncsc.admin.ch/ncsc/de/home/infos-fuer/infos-unternehmen/aktuelle-themen/massnahmen-schutz-ics.html" xr:uid="{3B71531C-CD86-4243-AD5C-8CA07F44AA2C}"/>
    <hyperlink ref="G48" r:id="rId8" display="https://www.ncsc.admin.ch/ncsc/de/home/infos-fuer/infos-unternehmen/aktuelle-themen/massnahmen-schutz-ddos.html" xr:uid="{FEEA1D29-B13A-46A4-B20F-F218C1A54BA9}"/>
    <hyperlink ref="G49" r:id="rId9" display="https://www.ncsc.admin.ch/ncsc/de/home/infos-fuer/infos-unternehmen/aktuelle-themen/verhalten-bei-e-mail.html" xr:uid="{32105EA7-7828-4229-AAFF-06E3A78FA8D2}"/>
    <hyperlink ref="G55" r:id="rId10" display="https://www.fedlex.admin.ch/eli/cc/2023/530/de" xr:uid="{D8371A38-EDFD-4C8B-8AB8-4671EBF68985}"/>
    <hyperlink ref="G57" r:id="rId11" display="https://www.ncsc.admin.ch/ncsc/de/home/infos-fuer/infos-it-spezialisten/themen/ikt-minimalstandards.html" xr:uid="{8C6815E5-AA75-42FF-AA64-EBB2054F5D33}"/>
    <hyperlink ref="G58" r:id="rId12" display="https://www.google.com/url?sa=t&amp;rct=j&amp;q=&amp;esrc=s&amp;source=web&amp;cd=&amp;cad=rja&amp;uact=8&amp;ved=2ahUKEwjSoYS6ltCMAxX_3AIHHTZOAQkQFnoECA8QAQ&amp;url=https%3A%2F%2Fwww.ncsc.admin.ch%2Fdam%2Fncsc%2Fde%2Fdokumente%2Finfos-unternehmen%2Fikt-minimalstandards%2FIKT-Minimalstandard-Abwasser-DE.pdf.download.pdf%2FIKT-Minimalstandard-Abwasser-DE.pdf&amp;usg=AOvVaw34h1xSHxfLi0EVqG0Gbbwg&amp;opi=89978449" xr:uid="{72F76941-C9F9-4D0E-B391-39BA5C1F7B62}"/>
    <hyperlink ref="D38" r:id="rId13" display="https://connect.snv.ch/de/sn-en-isoiec-27001-2023" xr:uid="{B7FCBACC-2D7D-4341-984C-6F838A482D86}"/>
    <hyperlink ref="D40" r:id="rId14" display="https://www.google.com/url?sa=t&amp;rct=j&amp;q=&amp;esrc=s&amp;source=web&amp;cd=&amp;ved=2ahUKEwjJroK4k9CMAxWY2AIHHc00FoIQFnoECBQQAQ&amp;url=https%3A%2F%2Fwww.ncsc.admin.ch%2Fdam%2Fncsc%2Fde%2Fdokumente%2Finfos-unternehmen%2Fncsc-merkblatt-kmu-sicherheit.pdf.download.pdf%2Fncsc-merkblatt-kmu-sicherheit_de.pdf&amp;usg=AOvVaw1g_-Oz8-cMTHBB8nAkpXnm&amp;opi=89978449" xr:uid="{995C90FE-7244-4C2F-9BD2-FBACD9A21BE6}"/>
    <hyperlink ref="D41" r:id="rId15" location="textimage_1645778612" display="https://www.hbav.dij.be.ch/de/start/hb-fachthemen/aktenaufbewahrung.html - textimage_1645778612" xr:uid="{D3903041-2197-4588-A518-FD50BF9D06B9}"/>
  </hyperlinks>
  <pageMargins left="0.7" right="0.7" top="0.78740157499999996" bottom="0.78740157499999996" header="0.3" footer="0.3"/>
  <pageSetup paperSize="9" scale="60" orientation="portrait" r:id="rId16"/>
  <headerFooter>
    <oddHeader>&amp;C&amp;"-,Fett"&amp;16&amp;K000000Informationen zum Selfassessment-Tool</oddHeader>
    <oddFooter xml:space="preserve">&amp;LVersion:
20.11.2025
&amp;CGEVER 2020.DIJ.7516&amp;R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K73"/>
  <sheetViews>
    <sheetView showGridLines="0" view="pageBreakPreview" zoomScale="70" zoomScaleNormal="100" zoomScaleSheetLayoutView="70" zoomScalePageLayoutView="70" workbookViewId="0">
      <pane ySplit="1" topLeftCell="A15" activePane="bottomLeft" state="frozen"/>
      <selection pane="bottomLeft" activeCell="J6" sqref="J6"/>
    </sheetView>
  </sheetViews>
  <sheetFormatPr baseColWidth="10" defaultColWidth="9.140625" defaultRowHeight="15" x14ac:dyDescent="0.25"/>
  <cols>
    <col min="1" max="1" width="10.28515625" style="51" customWidth="1"/>
    <col min="2" max="2" width="11.42578125" customWidth="1"/>
    <col min="3" max="3" width="9.140625" style="6" customWidth="1"/>
    <col min="4" max="4" width="9.140625" style="6" hidden="1" customWidth="1"/>
    <col min="5" max="6" width="50.85546875" style="7" customWidth="1"/>
    <col min="7" max="7" width="10.140625" style="5" customWidth="1"/>
    <col min="8" max="8" width="40" style="5" customWidth="1"/>
    <col min="9" max="9" width="24.140625" style="5" customWidth="1"/>
    <col min="10" max="10" width="45.5703125" style="48" customWidth="1"/>
  </cols>
  <sheetData>
    <row r="1" spans="1:11" s="62" customFormat="1" ht="30" customHeight="1" x14ac:dyDescent="0.25">
      <c r="A1" s="116" t="s">
        <v>0</v>
      </c>
      <c r="B1" s="116" t="s">
        <v>7</v>
      </c>
      <c r="C1" s="116" t="s">
        <v>6</v>
      </c>
      <c r="D1" s="116" t="s">
        <v>160</v>
      </c>
      <c r="E1" s="117" t="s">
        <v>8</v>
      </c>
      <c r="F1" s="117" t="s">
        <v>246</v>
      </c>
      <c r="G1" s="118" t="s">
        <v>9</v>
      </c>
      <c r="H1" s="118" t="s">
        <v>230</v>
      </c>
      <c r="I1" s="118" t="s">
        <v>148</v>
      </c>
      <c r="J1" s="119" t="s">
        <v>113</v>
      </c>
      <c r="K1" s="120"/>
    </row>
    <row r="2" spans="1:11" ht="45" x14ac:dyDescent="0.25">
      <c r="A2" s="180" t="s">
        <v>11</v>
      </c>
      <c r="B2" s="185" t="s">
        <v>10</v>
      </c>
      <c r="C2" s="58" t="s">
        <v>26</v>
      </c>
      <c r="D2" s="58" t="s">
        <v>161</v>
      </c>
      <c r="E2" s="11" t="s">
        <v>287</v>
      </c>
      <c r="F2" s="11" t="s">
        <v>154</v>
      </c>
      <c r="G2" s="78" t="s">
        <v>79</v>
      </c>
      <c r="H2" s="84"/>
      <c r="I2" s="59" t="s">
        <v>77</v>
      </c>
      <c r="J2" s="110" t="s">
        <v>85</v>
      </c>
    </row>
    <row r="3" spans="1:11" ht="90" x14ac:dyDescent="0.25">
      <c r="A3" s="182"/>
      <c r="B3" s="185"/>
      <c r="C3" s="8" t="s">
        <v>27</v>
      </c>
      <c r="D3" s="8" t="s">
        <v>161</v>
      </c>
      <c r="E3" s="11" t="s">
        <v>247</v>
      </c>
      <c r="F3" s="11" t="s">
        <v>284</v>
      </c>
      <c r="G3" s="79" t="s">
        <v>79</v>
      </c>
      <c r="H3" s="84"/>
      <c r="I3" s="34" t="s">
        <v>77</v>
      </c>
      <c r="J3" s="110" t="s">
        <v>86</v>
      </c>
    </row>
    <row r="4" spans="1:11" ht="60" x14ac:dyDescent="0.25">
      <c r="A4" s="182"/>
      <c r="B4" s="185"/>
      <c r="C4" s="8" t="s">
        <v>28</v>
      </c>
      <c r="D4" s="8" t="s">
        <v>161</v>
      </c>
      <c r="E4" s="11" t="s">
        <v>285</v>
      </c>
      <c r="F4" s="11" t="s">
        <v>155</v>
      </c>
      <c r="G4" s="79" t="s">
        <v>79</v>
      </c>
      <c r="H4" s="84"/>
      <c r="I4" s="34" t="s">
        <v>77</v>
      </c>
      <c r="J4" s="110" t="s">
        <v>87</v>
      </c>
    </row>
    <row r="5" spans="1:11" ht="45" x14ac:dyDescent="0.25">
      <c r="A5" s="182"/>
      <c r="B5" s="185"/>
      <c r="C5" s="8" t="s">
        <v>29</v>
      </c>
      <c r="D5" s="66" t="s">
        <v>162</v>
      </c>
      <c r="E5" s="11" t="s">
        <v>248</v>
      </c>
      <c r="F5" s="11" t="s">
        <v>283</v>
      </c>
      <c r="G5" s="67" t="s">
        <v>79</v>
      </c>
      <c r="H5" s="84"/>
      <c r="I5" s="34" t="s">
        <v>77</v>
      </c>
      <c r="J5" s="110" t="s">
        <v>267</v>
      </c>
    </row>
    <row r="6" spans="1:11" ht="45" x14ac:dyDescent="0.25">
      <c r="A6" s="182"/>
      <c r="B6" s="185"/>
      <c r="C6" s="8" t="s">
        <v>156</v>
      </c>
      <c r="D6" s="66" t="s">
        <v>161</v>
      </c>
      <c r="E6" s="11" t="s">
        <v>265</v>
      </c>
      <c r="F6" s="11" t="s">
        <v>158</v>
      </c>
      <c r="G6" s="79" t="s">
        <v>79</v>
      </c>
      <c r="H6" s="84"/>
      <c r="I6" s="34" t="s">
        <v>77</v>
      </c>
      <c r="J6" s="110" t="s">
        <v>159</v>
      </c>
    </row>
    <row r="7" spans="1:11" ht="77.25" customHeight="1" x14ac:dyDescent="0.25">
      <c r="A7" s="182"/>
      <c r="B7" s="185"/>
      <c r="C7" s="8" t="s">
        <v>157</v>
      </c>
      <c r="D7" s="8" t="s">
        <v>162</v>
      </c>
      <c r="E7" s="11" t="s">
        <v>286</v>
      </c>
      <c r="F7" s="11" t="s">
        <v>282</v>
      </c>
      <c r="G7" s="67" t="s">
        <v>79</v>
      </c>
      <c r="H7" s="84"/>
      <c r="I7" s="34" t="s">
        <v>77</v>
      </c>
      <c r="J7" s="110" t="s">
        <v>88</v>
      </c>
    </row>
    <row r="8" spans="1:11" x14ac:dyDescent="0.25">
      <c r="A8" s="182"/>
      <c r="B8" s="15" t="s">
        <v>13</v>
      </c>
      <c r="C8" s="16"/>
      <c r="D8" s="16"/>
      <c r="E8" s="17"/>
      <c r="F8" s="17"/>
      <c r="G8" s="37" cm="1">
        <f t="array" ref="G8">AVERAGE(IFERROR(VLOOKUP(G2:G7,Hilfstabelle!A3:B5,2,FALSE), ""))</f>
        <v>0</v>
      </c>
      <c r="H8" s="32"/>
      <c r="I8" s="35"/>
      <c r="J8" s="107"/>
    </row>
    <row r="9" spans="1:11" ht="45" x14ac:dyDescent="0.25">
      <c r="A9" s="182"/>
      <c r="B9" s="187" t="s">
        <v>266</v>
      </c>
      <c r="C9" s="8" t="s">
        <v>30</v>
      </c>
      <c r="D9" s="8" t="s">
        <v>161</v>
      </c>
      <c r="E9" s="11" t="s">
        <v>249</v>
      </c>
      <c r="F9" s="11" t="s">
        <v>163</v>
      </c>
      <c r="G9" s="79" t="s">
        <v>79</v>
      </c>
      <c r="H9" s="61"/>
      <c r="I9" s="34" t="s">
        <v>77</v>
      </c>
      <c r="J9" s="110" t="s">
        <v>281</v>
      </c>
    </row>
    <row r="10" spans="1:11" ht="60" x14ac:dyDescent="0.25">
      <c r="A10" s="182"/>
      <c r="B10" s="188"/>
      <c r="C10" s="8" t="s">
        <v>31</v>
      </c>
      <c r="D10" s="8" t="s">
        <v>170</v>
      </c>
      <c r="E10" s="11" t="s">
        <v>250</v>
      </c>
      <c r="F10" s="11" t="s">
        <v>164</v>
      </c>
      <c r="G10" s="10" t="s">
        <v>79</v>
      </c>
      <c r="H10" s="61"/>
      <c r="I10" s="34" t="s">
        <v>77</v>
      </c>
      <c r="J10" s="110" t="s">
        <v>89</v>
      </c>
    </row>
    <row r="11" spans="1:11" ht="45" x14ac:dyDescent="0.25">
      <c r="A11" s="182"/>
      <c r="B11" s="188"/>
      <c r="C11" s="8" t="s">
        <v>147</v>
      </c>
      <c r="D11" s="8" t="s">
        <v>170</v>
      </c>
      <c r="E11" s="11" t="s">
        <v>251</v>
      </c>
      <c r="F11" s="11" t="s">
        <v>165</v>
      </c>
      <c r="G11" s="10" t="s">
        <v>79</v>
      </c>
      <c r="H11" s="61"/>
      <c r="I11" s="34" t="s">
        <v>77</v>
      </c>
      <c r="J11" s="110" t="s">
        <v>166</v>
      </c>
    </row>
    <row r="12" spans="1:11" ht="60" x14ac:dyDescent="0.25">
      <c r="A12" s="182"/>
      <c r="B12" s="188"/>
      <c r="C12" s="8" t="s">
        <v>167</v>
      </c>
      <c r="D12" s="8" t="s">
        <v>162</v>
      </c>
      <c r="E12" s="11" t="s">
        <v>252</v>
      </c>
      <c r="F12" s="11" t="s">
        <v>280</v>
      </c>
      <c r="G12" s="67" t="s">
        <v>79</v>
      </c>
      <c r="H12" s="61"/>
      <c r="I12" s="34" t="s">
        <v>77</v>
      </c>
      <c r="J12" s="110" t="s">
        <v>90</v>
      </c>
    </row>
    <row r="13" spans="1:11" ht="75" x14ac:dyDescent="0.25">
      <c r="A13" s="182"/>
      <c r="B13" s="189"/>
      <c r="C13" s="8" t="s">
        <v>168</v>
      </c>
      <c r="D13" s="8" t="s">
        <v>170</v>
      </c>
      <c r="E13" s="11" t="s">
        <v>253</v>
      </c>
      <c r="F13" s="11" t="s">
        <v>169</v>
      </c>
      <c r="G13" s="10" t="s">
        <v>79</v>
      </c>
      <c r="H13" s="61"/>
      <c r="I13" s="34" t="s">
        <v>77</v>
      </c>
      <c r="J13" s="110" t="s">
        <v>175</v>
      </c>
    </row>
    <row r="14" spans="1:11" x14ac:dyDescent="0.25">
      <c r="A14" s="182"/>
      <c r="B14" s="15" t="s">
        <v>14</v>
      </c>
      <c r="C14" s="16"/>
      <c r="D14" s="16"/>
      <c r="E14" s="17"/>
      <c r="F14" s="17"/>
      <c r="G14" s="37" cm="1">
        <f t="array" ref="G14">AVERAGE(IFERROR(VLOOKUP(G9:G13,Hilfstabelle!A3:B5,2,FALSE), ""))</f>
        <v>0</v>
      </c>
      <c r="H14" s="32"/>
      <c r="I14" s="35"/>
      <c r="J14" s="107"/>
    </row>
    <row r="15" spans="1:11" ht="60" x14ac:dyDescent="0.25">
      <c r="A15" s="182"/>
      <c r="B15" s="185" t="s">
        <v>12</v>
      </c>
      <c r="C15" s="8" t="s">
        <v>32</v>
      </c>
      <c r="D15" s="8" t="s">
        <v>161</v>
      </c>
      <c r="E15" s="11" t="s">
        <v>254</v>
      </c>
      <c r="F15" s="11" t="s">
        <v>171</v>
      </c>
      <c r="G15" s="79" t="s">
        <v>79</v>
      </c>
      <c r="H15" s="61"/>
      <c r="I15" s="34" t="s">
        <v>77</v>
      </c>
      <c r="J15" s="110" t="s">
        <v>279</v>
      </c>
    </row>
    <row r="16" spans="1:11" ht="75" x14ac:dyDescent="0.25">
      <c r="A16" s="182"/>
      <c r="B16" s="185"/>
      <c r="C16" s="8" t="s">
        <v>33</v>
      </c>
      <c r="D16" s="8" t="s">
        <v>170</v>
      </c>
      <c r="E16" s="11" t="s">
        <v>255</v>
      </c>
      <c r="F16" s="11" t="s">
        <v>173</v>
      </c>
      <c r="G16" s="10" t="s">
        <v>79</v>
      </c>
      <c r="H16" s="61"/>
      <c r="I16" s="34" t="s">
        <v>77</v>
      </c>
      <c r="J16" s="110" t="s">
        <v>174</v>
      </c>
    </row>
    <row r="17" spans="1:10" ht="60" x14ac:dyDescent="0.25">
      <c r="A17" s="182"/>
      <c r="B17" s="185"/>
      <c r="C17" s="8" t="s">
        <v>172</v>
      </c>
      <c r="D17" s="8" t="s">
        <v>170</v>
      </c>
      <c r="E17" s="9" t="s">
        <v>288</v>
      </c>
      <c r="F17" s="11" t="s">
        <v>184</v>
      </c>
      <c r="G17" s="39" t="s">
        <v>79</v>
      </c>
      <c r="H17" s="61"/>
      <c r="I17" s="34" t="s">
        <v>77</v>
      </c>
      <c r="J17" s="110" t="s">
        <v>91</v>
      </c>
    </row>
    <row r="18" spans="1:10" x14ac:dyDescent="0.25">
      <c r="A18" s="182"/>
      <c r="B18" s="18" t="s">
        <v>15</v>
      </c>
      <c r="C18" s="16"/>
      <c r="D18" s="16"/>
      <c r="E18" s="17"/>
      <c r="F18" s="17"/>
      <c r="G18" s="38" cm="1">
        <f t="array" ref="G18">AVERAGE(IFERROR(VLOOKUP(G15:G17,Hilfstabelle!A3:B5,2,FALSE), ""))</f>
        <v>0</v>
      </c>
      <c r="H18" s="33"/>
      <c r="I18" s="35"/>
      <c r="J18" s="107"/>
    </row>
    <row r="19" spans="1:10" x14ac:dyDescent="0.25">
      <c r="A19" s="184"/>
      <c r="B19" s="83" t="s">
        <v>1</v>
      </c>
      <c r="C19" s="80"/>
      <c r="D19" s="80"/>
      <c r="E19" s="81"/>
      <c r="F19" s="81"/>
      <c r="G19" s="82">
        <f>AVERAGE(G18,G14,G8)</f>
        <v>0</v>
      </c>
      <c r="H19" s="68"/>
      <c r="I19" s="69" t="str">
        <f>IF(COUNT(I2:I18)&lt;&gt;0,SUM(I2:I18)/COUNT(I2:I18),"")</f>
        <v/>
      </c>
      <c r="J19" s="108" t="str">
        <f>IF(COUNT(J2:J18)&lt;&gt;0,SUM(J2:J18)/COUNT(J2:J18),"")</f>
        <v/>
      </c>
    </row>
    <row r="20" spans="1:10" ht="60" customHeight="1" x14ac:dyDescent="0.25">
      <c r="A20" s="180" t="s">
        <v>49</v>
      </c>
      <c r="B20" s="186" t="s">
        <v>16</v>
      </c>
      <c r="C20" s="8" t="s">
        <v>34</v>
      </c>
      <c r="D20" s="8" t="s">
        <v>162</v>
      </c>
      <c r="E20" s="11" t="s">
        <v>256</v>
      </c>
      <c r="F20" s="11" t="s">
        <v>176</v>
      </c>
      <c r="G20" s="67" t="s">
        <v>79</v>
      </c>
      <c r="H20" s="61"/>
      <c r="I20" s="34" t="s">
        <v>77</v>
      </c>
      <c r="J20" s="110" t="s">
        <v>93</v>
      </c>
    </row>
    <row r="21" spans="1:10" ht="45" x14ac:dyDescent="0.25">
      <c r="A21" s="181"/>
      <c r="B21" s="186"/>
      <c r="C21" s="8" t="s">
        <v>35</v>
      </c>
      <c r="D21" s="8" t="s">
        <v>161</v>
      </c>
      <c r="E21" s="11" t="s">
        <v>257</v>
      </c>
      <c r="F21" s="11" t="s">
        <v>177</v>
      </c>
      <c r="G21" s="79" t="s">
        <v>79</v>
      </c>
      <c r="H21" s="61"/>
      <c r="I21" s="34" t="s">
        <v>77</v>
      </c>
      <c r="J21" s="110" t="s">
        <v>93</v>
      </c>
    </row>
    <row r="22" spans="1:10" ht="60" x14ac:dyDescent="0.25">
      <c r="A22" s="181"/>
      <c r="B22" s="186"/>
      <c r="C22" s="8" t="s">
        <v>36</v>
      </c>
      <c r="D22" s="8" t="s">
        <v>161</v>
      </c>
      <c r="E22" s="11" t="s">
        <v>289</v>
      </c>
      <c r="F22" s="11" t="s">
        <v>178</v>
      </c>
      <c r="G22" s="79" t="s">
        <v>79</v>
      </c>
      <c r="H22" s="61"/>
      <c r="I22" s="34" t="s">
        <v>77</v>
      </c>
      <c r="J22" s="110" t="s">
        <v>92</v>
      </c>
    </row>
    <row r="23" spans="1:10" ht="45" x14ac:dyDescent="0.25">
      <c r="A23" s="181"/>
      <c r="B23" s="186"/>
      <c r="C23" s="8" t="s">
        <v>73</v>
      </c>
      <c r="D23" s="8" t="s">
        <v>162</v>
      </c>
      <c r="E23" s="11" t="s">
        <v>234</v>
      </c>
      <c r="F23" s="11" t="s">
        <v>179</v>
      </c>
      <c r="G23" s="67" t="s">
        <v>79</v>
      </c>
      <c r="H23" s="61"/>
      <c r="I23" s="34" t="s">
        <v>77</v>
      </c>
      <c r="J23" s="111"/>
    </row>
    <row r="24" spans="1:10" ht="60" x14ac:dyDescent="0.25">
      <c r="A24" s="181"/>
      <c r="B24" s="186"/>
      <c r="C24" s="8" t="s">
        <v>180</v>
      </c>
      <c r="D24" s="8" t="s">
        <v>161</v>
      </c>
      <c r="E24" s="11" t="s">
        <v>290</v>
      </c>
      <c r="F24" s="11" t="s">
        <v>278</v>
      </c>
      <c r="G24" s="79" t="s">
        <v>79</v>
      </c>
      <c r="H24" s="61"/>
      <c r="I24" s="34" t="s">
        <v>77</v>
      </c>
      <c r="J24" s="110" t="s">
        <v>94</v>
      </c>
    </row>
    <row r="25" spans="1:10" ht="45" x14ac:dyDescent="0.25">
      <c r="A25" s="181"/>
      <c r="B25" s="186"/>
      <c r="C25" s="8" t="s">
        <v>181</v>
      </c>
      <c r="D25" s="8" t="s">
        <v>161</v>
      </c>
      <c r="E25" s="11" t="s">
        <v>258</v>
      </c>
      <c r="F25" s="11" t="s">
        <v>182</v>
      </c>
      <c r="G25" s="79" t="s">
        <v>79</v>
      </c>
      <c r="H25" s="61"/>
      <c r="I25" s="34" t="s">
        <v>77</v>
      </c>
      <c r="J25" s="110" t="s">
        <v>183</v>
      </c>
    </row>
    <row r="26" spans="1:10" x14ac:dyDescent="0.25">
      <c r="A26" s="181"/>
      <c r="B26" s="76" t="s">
        <v>17</v>
      </c>
      <c r="C26" s="16"/>
      <c r="D26" s="16"/>
      <c r="E26" s="17"/>
      <c r="F26" s="17"/>
      <c r="G26" s="37" cm="1">
        <f t="array" ref="G26">AVERAGE(IFERROR(VLOOKUP(G20:G25,Hilfstabelle!A3:B5,2,FALSE), ""))</f>
        <v>0</v>
      </c>
      <c r="H26" s="32"/>
      <c r="I26" s="35"/>
      <c r="J26" s="107"/>
    </row>
    <row r="27" spans="1:10" ht="45" x14ac:dyDescent="0.25">
      <c r="A27" s="181"/>
      <c r="B27" s="186" t="s">
        <v>18</v>
      </c>
      <c r="C27" s="8" t="s">
        <v>37</v>
      </c>
      <c r="D27" s="8" t="s">
        <v>170</v>
      </c>
      <c r="E27" s="9" t="s">
        <v>291</v>
      </c>
      <c r="F27" s="11" t="s">
        <v>185</v>
      </c>
      <c r="G27" s="10" t="s">
        <v>79</v>
      </c>
      <c r="H27" s="61"/>
      <c r="I27" s="34" t="s">
        <v>77</v>
      </c>
      <c r="J27" s="110" t="s">
        <v>95</v>
      </c>
    </row>
    <row r="28" spans="1:10" ht="90" x14ac:dyDescent="0.25">
      <c r="A28" s="181"/>
      <c r="B28" s="186"/>
      <c r="C28" s="8" t="s">
        <v>38</v>
      </c>
      <c r="D28" s="8" t="s">
        <v>170</v>
      </c>
      <c r="E28" s="11" t="s">
        <v>186</v>
      </c>
      <c r="F28" s="11" t="s">
        <v>187</v>
      </c>
      <c r="G28" s="10" t="s">
        <v>79</v>
      </c>
      <c r="H28" s="61"/>
      <c r="I28" s="34" t="s">
        <v>77</v>
      </c>
      <c r="J28" s="110" t="s">
        <v>97</v>
      </c>
    </row>
    <row r="29" spans="1:10" ht="45" x14ac:dyDescent="0.25">
      <c r="A29" s="181"/>
      <c r="B29" s="186"/>
      <c r="C29" s="8" t="s">
        <v>188</v>
      </c>
      <c r="D29" s="8" t="s">
        <v>170</v>
      </c>
      <c r="E29" s="11" t="s">
        <v>292</v>
      </c>
      <c r="F29" s="11" t="s">
        <v>189</v>
      </c>
      <c r="G29" s="10" t="s">
        <v>79</v>
      </c>
      <c r="H29" s="61"/>
      <c r="I29" s="34" t="s">
        <v>77</v>
      </c>
      <c r="J29" s="110" t="s">
        <v>277</v>
      </c>
    </row>
    <row r="30" spans="1:10" x14ac:dyDescent="0.25">
      <c r="A30" s="181"/>
      <c r="B30" s="76" t="s">
        <v>19</v>
      </c>
      <c r="C30" s="16"/>
      <c r="D30" s="16"/>
      <c r="E30" s="17"/>
      <c r="F30" s="17"/>
      <c r="G30" s="37" cm="1">
        <f t="array" ref="G30">AVERAGE(IFERROR(VLOOKUP(G27:G29,Hilfstabelle!A3:B5,2,FALSE), ""))</f>
        <v>0</v>
      </c>
      <c r="H30" s="32"/>
      <c r="I30" s="35"/>
      <c r="J30" s="107"/>
    </row>
    <row r="31" spans="1:10" ht="45" x14ac:dyDescent="0.25">
      <c r="A31" s="181"/>
      <c r="B31" s="186" t="s">
        <v>20</v>
      </c>
      <c r="C31" s="8" t="s">
        <v>39</v>
      </c>
      <c r="D31" s="8" t="s">
        <v>162</v>
      </c>
      <c r="E31" s="11" t="s">
        <v>235</v>
      </c>
      <c r="F31" s="11" t="s">
        <v>190</v>
      </c>
      <c r="G31" s="67" t="s">
        <v>79</v>
      </c>
      <c r="H31" s="61"/>
      <c r="I31" s="34" t="s">
        <v>77</v>
      </c>
      <c r="J31" s="110" t="s">
        <v>96</v>
      </c>
    </row>
    <row r="32" spans="1:10" ht="45" x14ac:dyDescent="0.25">
      <c r="A32" s="181"/>
      <c r="B32" s="186"/>
      <c r="C32" s="8" t="s">
        <v>40</v>
      </c>
      <c r="D32" s="8" t="s">
        <v>162</v>
      </c>
      <c r="E32" s="11" t="s">
        <v>236</v>
      </c>
      <c r="F32" s="11" t="s">
        <v>191</v>
      </c>
      <c r="G32" s="67" t="s">
        <v>79</v>
      </c>
      <c r="H32" s="61"/>
      <c r="I32" s="34" t="s">
        <v>77</v>
      </c>
      <c r="J32" s="110" t="s">
        <v>96</v>
      </c>
    </row>
    <row r="33" spans="1:10" ht="45" x14ac:dyDescent="0.25">
      <c r="A33" s="181"/>
      <c r="B33" s="186"/>
      <c r="C33" s="8" t="s">
        <v>41</v>
      </c>
      <c r="D33" s="8" t="s">
        <v>170</v>
      </c>
      <c r="E33" s="11" t="s">
        <v>70</v>
      </c>
      <c r="F33" s="11" t="s">
        <v>276</v>
      </c>
      <c r="G33" s="10" t="s">
        <v>79</v>
      </c>
      <c r="H33" s="61"/>
      <c r="I33" s="34" t="s">
        <v>77</v>
      </c>
      <c r="J33" s="110" t="s">
        <v>98</v>
      </c>
    </row>
    <row r="34" spans="1:10" ht="120" x14ac:dyDescent="0.25">
      <c r="A34" s="181"/>
      <c r="B34" s="186"/>
      <c r="C34" s="8" t="s">
        <v>42</v>
      </c>
      <c r="D34" s="8" t="s">
        <v>162</v>
      </c>
      <c r="E34" s="11" t="s">
        <v>237</v>
      </c>
      <c r="F34" s="11" t="s">
        <v>293</v>
      </c>
      <c r="G34" s="67" t="s">
        <v>79</v>
      </c>
      <c r="H34" s="61"/>
      <c r="I34" s="34" t="s">
        <v>77</v>
      </c>
      <c r="J34" s="110" t="s">
        <v>275</v>
      </c>
    </row>
    <row r="35" spans="1:10" ht="60" x14ac:dyDescent="0.25">
      <c r="A35" s="181"/>
      <c r="B35" s="186"/>
      <c r="C35" s="8" t="s">
        <v>43</v>
      </c>
      <c r="D35" s="8" t="s">
        <v>161</v>
      </c>
      <c r="E35" s="11" t="s">
        <v>238</v>
      </c>
      <c r="F35" s="11" t="s">
        <v>192</v>
      </c>
      <c r="G35" s="79" t="s">
        <v>79</v>
      </c>
      <c r="H35" s="61"/>
      <c r="I35" s="34" t="s">
        <v>77</v>
      </c>
      <c r="J35" s="110" t="s">
        <v>99</v>
      </c>
    </row>
    <row r="36" spans="1:10" x14ac:dyDescent="0.25">
      <c r="A36" s="181"/>
      <c r="B36" s="76" t="s">
        <v>21</v>
      </c>
      <c r="C36" s="16"/>
      <c r="D36" s="16"/>
      <c r="E36" s="17"/>
      <c r="F36" s="17"/>
      <c r="G36" s="37" cm="1">
        <f t="array" ref="G36">AVERAGE(IFERROR(VLOOKUP(G31:G35,Hilfstabelle!A3:B5,2,FALSE), ""))</f>
        <v>0</v>
      </c>
      <c r="H36" s="32"/>
      <c r="I36" s="35"/>
      <c r="J36" s="107"/>
    </row>
    <row r="37" spans="1:10" ht="65.25" x14ac:dyDescent="0.25">
      <c r="A37" s="181"/>
      <c r="B37" s="77" t="s">
        <v>22</v>
      </c>
      <c r="C37" s="13" t="s">
        <v>44</v>
      </c>
      <c r="D37" s="13" t="s">
        <v>161</v>
      </c>
      <c r="E37" s="11" t="s">
        <v>239</v>
      </c>
      <c r="F37" s="11" t="s">
        <v>274</v>
      </c>
      <c r="G37" s="79" t="s">
        <v>79</v>
      </c>
      <c r="H37" s="61"/>
      <c r="I37" s="34" t="s">
        <v>77</v>
      </c>
      <c r="J37" s="110" t="s">
        <v>100</v>
      </c>
    </row>
    <row r="38" spans="1:10" x14ac:dyDescent="0.25">
      <c r="A38" s="181"/>
      <c r="B38" s="76" t="s">
        <v>23</v>
      </c>
      <c r="C38" s="16"/>
      <c r="D38" s="16"/>
      <c r="E38" s="17"/>
      <c r="F38" s="17"/>
      <c r="G38" s="37">
        <f>AVERAGE(IFERROR(VLOOKUP(G37,Hilfstabelle!A3:B5,2,FALSE), ""))</f>
        <v>0</v>
      </c>
      <c r="H38" s="32"/>
      <c r="I38" s="35"/>
      <c r="J38" s="107"/>
    </row>
    <row r="39" spans="1:10" ht="45" x14ac:dyDescent="0.25">
      <c r="A39" s="182" t="s">
        <v>49</v>
      </c>
      <c r="B39" s="186" t="s">
        <v>24</v>
      </c>
      <c r="C39" s="8" t="s">
        <v>45</v>
      </c>
      <c r="D39" s="8" t="s">
        <v>161</v>
      </c>
      <c r="E39" s="11" t="s">
        <v>149</v>
      </c>
      <c r="F39" s="11" t="s">
        <v>193</v>
      </c>
      <c r="G39" s="79" t="s">
        <v>79</v>
      </c>
      <c r="H39" s="61"/>
      <c r="I39" s="34" t="s">
        <v>77</v>
      </c>
      <c r="J39" s="110" t="s">
        <v>101</v>
      </c>
    </row>
    <row r="40" spans="1:10" ht="45" x14ac:dyDescent="0.25">
      <c r="A40" s="181"/>
      <c r="B40" s="186"/>
      <c r="C40" s="8" t="s">
        <v>46</v>
      </c>
      <c r="D40" s="8" t="s">
        <v>170</v>
      </c>
      <c r="E40" s="11" t="s">
        <v>194</v>
      </c>
      <c r="F40" s="11" t="s">
        <v>195</v>
      </c>
      <c r="G40" s="10" t="s">
        <v>79</v>
      </c>
      <c r="H40" s="61"/>
      <c r="I40" s="34" t="s">
        <v>77</v>
      </c>
      <c r="J40" s="110" t="s">
        <v>102</v>
      </c>
    </row>
    <row r="41" spans="1:10" ht="75" x14ac:dyDescent="0.25">
      <c r="A41" s="181"/>
      <c r="B41" s="186"/>
      <c r="C41" s="8" t="s">
        <v>47</v>
      </c>
      <c r="D41" s="8" t="s">
        <v>161</v>
      </c>
      <c r="E41" s="11" t="s">
        <v>240</v>
      </c>
      <c r="F41" s="11" t="s">
        <v>196</v>
      </c>
      <c r="G41" s="79" t="s">
        <v>79</v>
      </c>
      <c r="H41" s="61"/>
      <c r="I41" s="34" t="s">
        <v>77</v>
      </c>
      <c r="J41" s="110" t="s">
        <v>197</v>
      </c>
    </row>
    <row r="42" spans="1:10" ht="45" x14ac:dyDescent="0.25">
      <c r="A42" s="181"/>
      <c r="B42" s="186"/>
      <c r="C42" s="8" t="s">
        <v>48</v>
      </c>
      <c r="D42" s="8" t="s">
        <v>161</v>
      </c>
      <c r="E42" s="11" t="s">
        <v>241</v>
      </c>
      <c r="F42" s="11" t="s">
        <v>199</v>
      </c>
      <c r="G42" s="79" t="s">
        <v>79</v>
      </c>
      <c r="H42" s="61"/>
      <c r="I42" s="34" t="s">
        <v>77</v>
      </c>
      <c r="J42" s="110" t="s">
        <v>103</v>
      </c>
    </row>
    <row r="43" spans="1:10" ht="45" x14ac:dyDescent="0.25">
      <c r="A43" s="181"/>
      <c r="B43" s="186"/>
      <c r="C43" s="8" t="s">
        <v>198</v>
      </c>
      <c r="D43" s="8" t="s">
        <v>170</v>
      </c>
      <c r="E43" s="11" t="s">
        <v>242</v>
      </c>
      <c r="F43" s="11" t="s">
        <v>200</v>
      </c>
      <c r="G43" s="10" t="s">
        <v>79</v>
      </c>
      <c r="H43" s="61"/>
      <c r="I43" s="34" t="s">
        <v>77</v>
      </c>
      <c r="J43" s="110" t="s">
        <v>201</v>
      </c>
    </row>
    <row r="44" spans="1:10" x14ac:dyDescent="0.25">
      <c r="A44" s="181"/>
      <c r="B44" s="76" t="s">
        <v>25</v>
      </c>
      <c r="C44" s="16"/>
      <c r="D44" s="16"/>
      <c r="E44" s="17"/>
      <c r="F44" s="17"/>
      <c r="G44" s="37" cm="1">
        <f t="array" ref="G44">AVERAGE(IFERROR(VLOOKUP(G39:G43,Hilfstabelle!A3:B5,2,FALSE), ""))</f>
        <v>0</v>
      </c>
      <c r="H44" s="33"/>
      <c r="I44" s="35"/>
      <c r="J44" s="107"/>
    </row>
    <row r="45" spans="1:10" x14ac:dyDescent="0.25">
      <c r="A45" s="183"/>
      <c r="B45" s="114" t="s">
        <v>2</v>
      </c>
      <c r="C45" s="80"/>
      <c r="D45" s="80"/>
      <c r="E45" s="81"/>
      <c r="F45" s="81"/>
      <c r="G45" s="82">
        <f>AVERAGE(G44,G38,G36,G30,G26)</f>
        <v>0</v>
      </c>
      <c r="H45" s="70"/>
      <c r="I45" s="69"/>
      <c r="J45" s="108"/>
    </row>
    <row r="46" spans="1:10" ht="60" x14ac:dyDescent="0.25">
      <c r="A46" s="180" t="s">
        <v>50</v>
      </c>
      <c r="B46" s="185" t="s">
        <v>55</v>
      </c>
      <c r="C46" s="8" t="s">
        <v>52</v>
      </c>
      <c r="D46" s="8" t="s">
        <v>161</v>
      </c>
      <c r="E46" s="11" t="s">
        <v>150</v>
      </c>
      <c r="F46" s="11" t="s">
        <v>202</v>
      </c>
      <c r="G46" s="79" t="s">
        <v>79</v>
      </c>
      <c r="H46" s="61"/>
      <c r="I46" s="34" t="s">
        <v>77</v>
      </c>
      <c r="J46" s="110" t="s">
        <v>104</v>
      </c>
    </row>
    <row r="47" spans="1:10" ht="30" x14ac:dyDescent="0.25">
      <c r="A47" s="182"/>
      <c r="B47" s="185"/>
      <c r="C47" s="8" t="s">
        <v>53</v>
      </c>
      <c r="D47" s="8" t="s">
        <v>170</v>
      </c>
      <c r="E47" s="11" t="s">
        <v>203</v>
      </c>
      <c r="F47" s="11" t="s">
        <v>204</v>
      </c>
      <c r="G47" s="10" t="s">
        <v>79</v>
      </c>
      <c r="H47" s="61"/>
      <c r="I47" s="34" t="s">
        <v>77</v>
      </c>
      <c r="J47" s="110" t="s">
        <v>99</v>
      </c>
    </row>
    <row r="48" spans="1:10" ht="30" x14ac:dyDescent="0.25">
      <c r="A48" s="182"/>
      <c r="B48" s="185"/>
      <c r="C48" s="8" t="s">
        <v>54</v>
      </c>
      <c r="D48" s="8" t="s">
        <v>170</v>
      </c>
      <c r="E48" s="11" t="s">
        <v>243</v>
      </c>
      <c r="F48" s="11" t="s">
        <v>273</v>
      </c>
      <c r="G48" s="10" t="s">
        <v>79</v>
      </c>
      <c r="H48" s="61"/>
      <c r="I48" s="34" t="s">
        <v>77</v>
      </c>
      <c r="J48" s="110" t="s">
        <v>99</v>
      </c>
    </row>
    <row r="49" spans="1:10" ht="60" x14ac:dyDescent="0.25">
      <c r="A49" s="182"/>
      <c r="B49" s="185"/>
      <c r="C49" s="8" t="s">
        <v>74</v>
      </c>
      <c r="D49" s="8" t="s">
        <v>161</v>
      </c>
      <c r="E49" s="11" t="s">
        <v>294</v>
      </c>
      <c r="F49" s="11" t="s">
        <v>205</v>
      </c>
      <c r="G49" s="79" t="s">
        <v>79</v>
      </c>
      <c r="H49" s="61"/>
      <c r="I49" s="34" t="s">
        <v>77</v>
      </c>
      <c r="J49" s="110" t="s">
        <v>105</v>
      </c>
    </row>
    <row r="50" spans="1:10" ht="60" x14ac:dyDescent="0.25">
      <c r="A50" s="182"/>
      <c r="B50" s="185"/>
      <c r="C50" s="8" t="s">
        <v>75</v>
      </c>
      <c r="D50" s="8" t="s">
        <v>170</v>
      </c>
      <c r="E50" s="11" t="s">
        <v>206</v>
      </c>
      <c r="F50" s="11" t="s">
        <v>207</v>
      </c>
      <c r="G50" s="10" t="s">
        <v>79</v>
      </c>
      <c r="H50" s="61"/>
      <c r="I50" s="34" t="s">
        <v>77</v>
      </c>
      <c r="J50" s="110" t="s">
        <v>106</v>
      </c>
    </row>
    <row r="51" spans="1:10" x14ac:dyDescent="0.25">
      <c r="A51" s="182"/>
      <c r="B51" s="18" t="s">
        <v>56</v>
      </c>
      <c r="C51" s="16"/>
      <c r="D51" s="16"/>
      <c r="E51" s="17"/>
      <c r="F51" s="17"/>
      <c r="G51" s="37" cm="1">
        <f t="array" ref="G51">AVERAGE(IFERROR(VLOOKUP(G46:G50,Hilfstabelle!A3:B5,2,FALSE), ""))</f>
        <v>0</v>
      </c>
      <c r="H51" s="32"/>
      <c r="I51" s="35"/>
      <c r="J51" s="107"/>
    </row>
    <row r="52" spans="1:10" x14ac:dyDescent="0.25">
      <c r="A52" s="184"/>
      <c r="B52" s="115" t="s">
        <v>3</v>
      </c>
      <c r="C52" s="71"/>
      <c r="D52" s="71"/>
      <c r="E52" s="72"/>
      <c r="F52" s="72"/>
      <c r="G52" s="73">
        <f>G51</f>
        <v>0</v>
      </c>
      <c r="H52" s="74"/>
      <c r="I52" s="75"/>
      <c r="J52" s="109"/>
    </row>
    <row r="53" spans="1:10" ht="45" customHeight="1" x14ac:dyDescent="0.25">
      <c r="A53" s="180" t="s">
        <v>51</v>
      </c>
      <c r="B53" s="185" t="s">
        <v>59</v>
      </c>
      <c r="C53" s="8" t="s">
        <v>57</v>
      </c>
      <c r="D53" s="8" t="s">
        <v>161</v>
      </c>
      <c r="E53" s="11" t="s">
        <v>244</v>
      </c>
      <c r="F53" s="11" t="s">
        <v>208</v>
      </c>
      <c r="G53" s="79" t="s">
        <v>79</v>
      </c>
      <c r="H53" s="61"/>
      <c r="I53" s="34" t="s">
        <v>77</v>
      </c>
      <c r="J53" s="110" t="s">
        <v>108</v>
      </c>
    </row>
    <row r="54" spans="1:10" ht="90" x14ac:dyDescent="0.25">
      <c r="A54" s="181"/>
      <c r="B54" s="185"/>
      <c r="C54" s="8" t="s">
        <v>58</v>
      </c>
      <c r="D54" s="8" t="s">
        <v>161</v>
      </c>
      <c r="E54" s="11" t="s">
        <v>245</v>
      </c>
      <c r="F54" s="11" t="s">
        <v>211</v>
      </c>
      <c r="G54" s="79" t="s">
        <v>79</v>
      </c>
      <c r="H54" s="61"/>
      <c r="I54" s="34" t="s">
        <v>77</v>
      </c>
      <c r="J54" s="110" t="s">
        <v>109</v>
      </c>
    </row>
    <row r="55" spans="1:10" ht="60" x14ac:dyDescent="0.25">
      <c r="A55" s="181"/>
      <c r="B55" s="185"/>
      <c r="C55" s="8" t="s">
        <v>209</v>
      </c>
      <c r="D55" s="8" t="s">
        <v>170</v>
      </c>
      <c r="E55" s="11" t="s">
        <v>259</v>
      </c>
      <c r="F55" s="11" t="s">
        <v>212</v>
      </c>
      <c r="G55" s="10" t="s">
        <v>79</v>
      </c>
      <c r="H55" s="61"/>
      <c r="I55" s="34" t="s">
        <v>77</v>
      </c>
      <c r="J55" s="110" t="s">
        <v>108</v>
      </c>
    </row>
    <row r="56" spans="1:10" ht="75" x14ac:dyDescent="0.25">
      <c r="A56" s="181"/>
      <c r="B56" s="185"/>
      <c r="C56" s="8" t="s">
        <v>210</v>
      </c>
      <c r="D56" s="8" t="s">
        <v>161</v>
      </c>
      <c r="E56" s="11" t="s">
        <v>295</v>
      </c>
      <c r="F56" s="11" t="s">
        <v>213</v>
      </c>
      <c r="G56" s="79" t="s">
        <v>79</v>
      </c>
      <c r="H56" s="61"/>
      <c r="I56" s="34" t="s">
        <v>77</v>
      </c>
      <c r="J56" s="110" t="s">
        <v>107</v>
      </c>
    </row>
    <row r="57" spans="1:10" x14ac:dyDescent="0.25">
      <c r="A57" s="181"/>
      <c r="B57" s="18" t="s">
        <v>62</v>
      </c>
      <c r="C57" s="16"/>
      <c r="D57" s="16"/>
      <c r="E57" s="17"/>
      <c r="F57" s="17"/>
      <c r="G57" s="37" cm="1">
        <f t="array" ref="G57">AVERAGE(IFERROR(VLOOKUP(G53:G56,Hilfstabelle!A3:B5,2,FALSE), ""))</f>
        <v>0</v>
      </c>
      <c r="H57" s="32"/>
      <c r="I57" s="35"/>
      <c r="J57" s="107"/>
    </row>
    <row r="58" spans="1:10" ht="45" x14ac:dyDescent="0.25">
      <c r="A58" s="182" t="s">
        <v>51</v>
      </c>
      <c r="B58" s="185" t="s">
        <v>63</v>
      </c>
      <c r="C58" s="13" t="s">
        <v>61</v>
      </c>
      <c r="D58" s="13" t="s">
        <v>170</v>
      </c>
      <c r="E58" s="11" t="s">
        <v>260</v>
      </c>
      <c r="F58" s="11" t="s">
        <v>216</v>
      </c>
      <c r="G58" s="10" t="s">
        <v>79</v>
      </c>
      <c r="H58" s="61"/>
      <c r="I58" s="34" t="s">
        <v>77</v>
      </c>
      <c r="J58" s="110" t="s">
        <v>108</v>
      </c>
    </row>
    <row r="59" spans="1:10" ht="45" x14ac:dyDescent="0.25">
      <c r="A59" s="181"/>
      <c r="B59" s="185"/>
      <c r="C59" s="13" t="s">
        <v>214</v>
      </c>
      <c r="D59" s="13" t="s">
        <v>170</v>
      </c>
      <c r="E59" s="11" t="s">
        <v>261</v>
      </c>
      <c r="F59" s="11" t="s">
        <v>217</v>
      </c>
      <c r="G59" s="10" t="s">
        <v>79</v>
      </c>
      <c r="H59" s="61"/>
      <c r="I59" s="34" t="s">
        <v>77</v>
      </c>
      <c r="J59" s="110" t="s">
        <v>219</v>
      </c>
    </row>
    <row r="60" spans="1:10" ht="75" x14ac:dyDescent="0.25">
      <c r="A60" s="181"/>
      <c r="B60" s="185"/>
      <c r="C60" s="13" t="s">
        <v>215</v>
      </c>
      <c r="D60" s="13" t="s">
        <v>170</v>
      </c>
      <c r="E60" s="11" t="s">
        <v>262</v>
      </c>
      <c r="F60" s="11" t="s">
        <v>218</v>
      </c>
      <c r="G60" s="10" t="s">
        <v>79</v>
      </c>
      <c r="H60" s="61"/>
      <c r="I60" s="34" t="s">
        <v>77</v>
      </c>
      <c r="J60" s="110" t="s">
        <v>108</v>
      </c>
    </row>
    <row r="61" spans="1:10" x14ac:dyDescent="0.25">
      <c r="A61" s="181"/>
      <c r="B61" s="18" t="s">
        <v>60</v>
      </c>
      <c r="C61" s="16"/>
      <c r="D61" s="16"/>
      <c r="E61" s="17"/>
      <c r="F61" s="17"/>
      <c r="G61" s="37" cm="1">
        <f t="array" ref="G61">AVERAGE(IFERROR(VLOOKUP(G58:G60,Hilfstabelle!A3:B5,2,FALSE), ""))</f>
        <v>0</v>
      </c>
      <c r="H61" s="32"/>
      <c r="I61" s="35"/>
      <c r="J61" s="107"/>
    </row>
    <row r="62" spans="1:10" ht="57.75" x14ac:dyDescent="0.25">
      <c r="A62" s="181"/>
      <c r="B62" s="12" t="s">
        <v>65</v>
      </c>
      <c r="C62" s="8" t="s">
        <v>64</v>
      </c>
      <c r="D62" s="8" t="s">
        <v>170</v>
      </c>
      <c r="E62" s="11" t="s">
        <v>263</v>
      </c>
      <c r="F62" s="11" t="s">
        <v>220</v>
      </c>
      <c r="G62" s="10" t="s">
        <v>79</v>
      </c>
      <c r="H62" s="61"/>
      <c r="I62" s="34" t="s">
        <v>77</v>
      </c>
      <c r="J62" s="110" t="s">
        <v>110</v>
      </c>
    </row>
    <row r="63" spans="1:10" x14ac:dyDescent="0.25">
      <c r="A63" s="181"/>
      <c r="B63" s="18" t="s">
        <v>66</v>
      </c>
      <c r="C63" s="16"/>
      <c r="D63" s="16"/>
      <c r="E63" s="17"/>
      <c r="F63" s="17"/>
      <c r="G63" s="37">
        <f>AVERAGE(IFERROR(VLOOKUP(G62,Hilfstabelle!A3:B5,2,FALSE), ""))</f>
        <v>0</v>
      </c>
      <c r="H63" s="32"/>
      <c r="I63" s="35"/>
      <c r="J63" s="107"/>
    </row>
    <row r="64" spans="1:10" ht="126" x14ac:dyDescent="0.25">
      <c r="A64" s="181"/>
      <c r="B64" s="14" t="s">
        <v>68</v>
      </c>
      <c r="C64" s="8" t="s">
        <v>69</v>
      </c>
      <c r="D64" s="8" t="s">
        <v>170</v>
      </c>
      <c r="E64" s="11" t="s">
        <v>296</v>
      </c>
      <c r="F64" s="11" t="s">
        <v>221</v>
      </c>
      <c r="G64" s="10" t="s">
        <v>79</v>
      </c>
      <c r="H64" s="61"/>
      <c r="I64" s="34" t="s">
        <v>77</v>
      </c>
      <c r="J64" s="110" t="s">
        <v>111</v>
      </c>
    </row>
    <row r="65" spans="1:10" x14ac:dyDescent="0.25">
      <c r="A65" s="181"/>
      <c r="B65" s="18" t="s">
        <v>67</v>
      </c>
      <c r="C65" s="16"/>
      <c r="D65" s="16"/>
      <c r="E65" s="17"/>
      <c r="F65" s="17"/>
      <c r="G65" s="37">
        <f>AVERAGE(IFERROR(VLOOKUP(G64,Hilfstabelle!A3:B5,2,FALSE), ""))</f>
        <v>0</v>
      </c>
      <c r="H65" s="32"/>
      <c r="I65" s="35"/>
      <c r="J65" s="107"/>
    </row>
    <row r="66" spans="1:10" ht="153" x14ac:dyDescent="0.25">
      <c r="A66" s="181"/>
      <c r="B66" s="65" t="s">
        <v>226</v>
      </c>
      <c r="C66" s="8" t="s">
        <v>225</v>
      </c>
      <c r="D66" s="8" t="s">
        <v>170</v>
      </c>
      <c r="E66" s="11" t="s">
        <v>151</v>
      </c>
      <c r="F66" s="11" t="s">
        <v>222</v>
      </c>
      <c r="G66" s="10" t="s">
        <v>79</v>
      </c>
      <c r="H66" s="61"/>
      <c r="I66" s="34" t="s">
        <v>77</v>
      </c>
      <c r="J66" s="110" t="s">
        <v>223</v>
      </c>
    </row>
    <row r="67" spans="1:10" x14ac:dyDescent="0.25">
      <c r="A67" s="181"/>
      <c r="B67" s="18" t="s">
        <v>227</v>
      </c>
      <c r="C67" s="16"/>
      <c r="D67" s="16"/>
      <c r="E67" s="17"/>
      <c r="F67" s="17"/>
      <c r="G67" s="37">
        <f>AVERAGE(IFERROR(VLOOKUP(G66,Hilfstabelle!A3:B5,2,FALSE), ""))</f>
        <v>0</v>
      </c>
      <c r="H67" s="32"/>
      <c r="I67" s="35"/>
      <c r="J67" s="107"/>
    </row>
    <row r="68" spans="1:10" ht="98.25" x14ac:dyDescent="0.25">
      <c r="A68" s="181"/>
      <c r="B68" s="65" t="s">
        <v>228</v>
      </c>
      <c r="C68" s="8" t="s">
        <v>224</v>
      </c>
      <c r="D68" s="8" t="s">
        <v>170</v>
      </c>
      <c r="E68" s="11" t="s">
        <v>264</v>
      </c>
      <c r="F68" s="11" t="s">
        <v>272</v>
      </c>
      <c r="G68" s="10" t="s">
        <v>79</v>
      </c>
      <c r="H68" s="61"/>
      <c r="I68" s="34" t="s">
        <v>77</v>
      </c>
      <c r="J68" s="110" t="s">
        <v>112</v>
      </c>
    </row>
    <row r="69" spans="1:10" x14ac:dyDescent="0.25">
      <c r="A69" s="181"/>
      <c r="B69" s="18" t="s">
        <v>229</v>
      </c>
      <c r="C69" s="16"/>
      <c r="D69" s="16"/>
      <c r="E69" s="17"/>
      <c r="F69" s="17"/>
      <c r="G69" s="37">
        <f>AVERAGE(IFERROR(VLOOKUP(G68,Hilfstabelle!A3:B5,2,FALSE), ""))</f>
        <v>0</v>
      </c>
      <c r="H69" s="32"/>
      <c r="I69" s="35"/>
      <c r="J69" s="107"/>
    </row>
    <row r="70" spans="1:10" x14ac:dyDescent="0.25">
      <c r="A70" s="183"/>
      <c r="B70" s="115" t="s">
        <v>304</v>
      </c>
      <c r="C70" s="71"/>
      <c r="D70" s="71"/>
      <c r="E70" s="72"/>
      <c r="F70" s="72"/>
      <c r="G70" s="73">
        <f>AVERAGE(G57,G61,G63,G65,G69,G67)</f>
        <v>0</v>
      </c>
      <c r="H70" s="74"/>
      <c r="I70" s="75"/>
      <c r="J70" s="109"/>
    </row>
    <row r="72" spans="1:10" x14ac:dyDescent="0.25">
      <c r="J72" s="47"/>
    </row>
    <row r="73" spans="1:10" ht="20.25" x14ac:dyDescent="0.3">
      <c r="A73" s="40" t="s">
        <v>82</v>
      </c>
      <c r="B73" s="41"/>
      <c r="C73" s="42"/>
      <c r="D73" s="42"/>
      <c r="E73" s="42"/>
      <c r="F73" s="42"/>
      <c r="G73" s="43">
        <f>AVERAGE(G70,G68,G52,G45,G19)</f>
        <v>0</v>
      </c>
      <c r="H73" s="44"/>
      <c r="I73" s="45"/>
      <c r="J73" s="45"/>
    </row>
  </sheetData>
  <protectedRanges>
    <protectedRange sqref="G68:I68" name="Bereich15"/>
    <protectedRange sqref="G66:I66" name="Bereich14"/>
    <protectedRange sqref="G64:I64" name="Bereich13"/>
    <protectedRange sqref="G62:I62" name="Bereich12"/>
    <protectedRange sqref="G58:I60" name="Bereich11"/>
    <protectedRange sqref="G53:I56" name="Bereich10"/>
    <protectedRange sqref="G46:I50" name="Bereich9"/>
    <protectedRange sqref="G39:I43" name="Bereich8"/>
    <protectedRange sqref="G2:I7" name="Bereich1"/>
    <protectedRange sqref="G9:I13" name="Bereich2"/>
    <protectedRange sqref="G15:I17" name="Bereich3"/>
    <protectedRange sqref="G20:I25" name="Bereich4"/>
    <protectedRange sqref="G27:I29" name="Bereich5"/>
    <protectedRange sqref="G31:I35" name="Bereich6"/>
    <protectedRange sqref="G37:I37" name="Bereich7"/>
  </protectedRanges>
  <mergeCells count="16">
    <mergeCell ref="A53:A57"/>
    <mergeCell ref="A58:A70"/>
    <mergeCell ref="A2:A19"/>
    <mergeCell ref="A46:A52"/>
    <mergeCell ref="B2:B7"/>
    <mergeCell ref="B15:B17"/>
    <mergeCell ref="B20:B25"/>
    <mergeCell ref="B27:B29"/>
    <mergeCell ref="B9:B13"/>
    <mergeCell ref="B31:B35"/>
    <mergeCell ref="B39:B43"/>
    <mergeCell ref="B46:B50"/>
    <mergeCell ref="B53:B56"/>
    <mergeCell ref="B58:B60"/>
    <mergeCell ref="A20:A38"/>
    <mergeCell ref="A39:A45"/>
  </mergeCells>
  <conditionalFormatting sqref="D1:D70 D72:D1048576">
    <cfRule type="cellIs" dxfId="7" priority="3" operator="equal">
      <formula>"o"</formula>
    </cfRule>
    <cfRule type="cellIs" dxfId="6" priority="4" operator="equal">
      <formula>"z"</formula>
    </cfRule>
    <cfRule type="cellIs" dxfId="5" priority="5" operator="equal">
      <formula>"e"</formula>
    </cfRule>
  </conditionalFormatting>
  <conditionalFormatting sqref="E2:J7">
    <cfRule type="expression" dxfId="4" priority="2">
      <formula>"E2&lt;&gt;Sheet1E2"</formula>
    </cfRule>
  </conditionalFormatting>
  <pageMargins left="0.70866141732283472" right="0.70866141732283472" top="0.74803149606299213" bottom="0.74803149606299213" header="0.31496062992125984" footer="0.31496062992125984"/>
  <pageSetup paperSize="9" scale="50" orientation="landscape" r:id="rId1"/>
  <headerFooter>
    <oddHeader>&amp;C&amp;"-,Fett"&amp;18Selfassessement intern</oddHeader>
    <oddFooter>&amp;LVersion:
20.11.2025&amp;CGEVER 2020.DIJ.7516&amp;R&amp;P / &amp;N</oddFooter>
  </headerFooter>
  <rowBreaks count="3" manualBreakCount="3">
    <brk id="19" max="16383" man="1"/>
    <brk id="38" max="16383" man="1"/>
    <brk id="5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E695658-AB5A-4A4B-B5B2-010E0C19B6DB}">
          <x14:formula1>
            <xm:f>Hilfstabelle!$A$3:$A$5</xm:f>
          </x14:formula1>
          <xm:sqref>G15:G17 G62 G37 G9:G13 G20:G25 G68 G2:G7 G64 G53:G56 G46:G50 G39:G43 G27:G29 G58:G60 G66 G31:G35</xm:sqref>
        </x14:dataValidation>
        <x14:dataValidation type="list" allowBlank="1" showInputMessage="1" showErrorMessage="1" xr:uid="{5A198850-35A1-4749-8DEB-37299675A74A}">
          <x14:formula1>
            <xm:f>Hilfstabelle!$A$4:$A$5</xm:f>
          </x14:formula1>
          <xm:sqref>I2:I7 I15:I17 I20:I25 I9:I13 I37 I39:I43 I46:I50 I53:I56 I62 I64 I27:I29 I58:I60 I66 I68 I31:I35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1895-26CB-4732-BC23-D3AA8181B52D}">
  <sheetPr codeName="Tabelle4"/>
  <dimension ref="A1:L37"/>
  <sheetViews>
    <sheetView showGridLines="0" view="pageLayout" zoomScale="85" zoomScaleNormal="85" zoomScaleSheetLayoutView="115" zoomScalePageLayoutView="85" workbookViewId="0">
      <selection sqref="A1:B1"/>
    </sheetView>
  </sheetViews>
  <sheetFormatPr baseColWidth="10" defaultColWidth="10.28515625" defaultRowHeight="15" x14ac:dyDescent="0.2"/>
  <cols>
    <col min="1" max="1" width="59.5703125" style="54" customWidth="1"/>
    <col min="2" max="2" width="23.5703125" style="56" customWidth="1"/>
    <col min="3" max="3" width="10.28515625" style="54" hidden="1" customWidth="1"/>
    <col min="4" max="4" width="0.85546875" style="54" customWidth="1"/>
    <col min="5" max="7" width="10.28515625" style="54"/>
    <col min="8" max="8" width="10.28515625" style="54" customWidth="1"/>
    <col min="9" max="10" width="10.28515625" style="54"/>
    <col min="11" max="11" width="21.85546875" style="54" customWidth="1"/>
    <col min="12" max="16384" width="10.28515625" style="54"/>
  </cols>
  <sheetData>
    <row r="1" spans="1:12" s="57" customFormat="1" ht="30" customHeight="1" x14ac:dyDescent="0.25">
      <c r="A1" s="190" t="s">
        <v>302</v>
      </c>
      <c r="B1" s="191"/>
      <c r="C1" s="103"/>
      <c r="E1" s="192" t="s">
        <v>126</v>
      </c>
      <c r="F1" s="193"/>
      <c r="G1" s="193"/>
      <c r="H1" s="193"/>
      <c r="I1" s="193"/>
      <c r="J1" s="193"/>
      <c r="K1" s="193"/>
      <c r="L1" s="6"/>
    </row>
    <row r="2" spans="1:12" x14ac:dyDescent="0.2">
      <c r="A2" s="1"/>
      <c r="B2" s="4"/>
      <c r="C2" s="3"/>
    </row>
    <row r="3" spans="1:12" ht="48" customHeight="1" x14ac:dyDescent="0.2">
      <c r="A3" s="121" t="s">
        <v>72</v>
      </c>
      <c r="B3" s="122" t="s">
        <v>80</v>
      </c>
      <c r="C3" s="20" t="s">
        <v>5</v>
      </c>
    </row>
    <row r="4" spans="1:12" x14ac:dyDescent="0.2">
      <c r="A4" s="123" t="s">
        <v>11</v>
      </c>
      <c r="B4" s="124">
        <f>Assessment_intern!G19</f>
        <v>0</v>
      </c>
      <c r="C4" s="21">
        <f>$B$9</f>
        <v>0</v>
      </c>
    </row>
    <row r="5" spans="1:12" x14ac:dyDescent="0.2">
      <c r="A5" s="125" t="s">
        <v>49</v>
      </c>
      <c r="B5" s="126">
        <f>Assessment_intern!G45</f>
        <v>0</v>
      </c>
      <c r="C5" s="21">
        <f>$B$9</f>
        <v>0</v>
      </c>
    </row>
    <row r="6" spans="1:12" x14ac:dyDescent="0.2">
      <c r="A6" s="125" t="s">
        <v>81</v>
      </c>
      <c r="B6" s="126">
        <f>Assessment_intern!G52</f>
        <v>0</v>
      </c>
      <c r="C6" s="21">
        <f>$B$9</f>
        <v>0</v>
      </c>
    </row>
    <row r="7" spans="1:12" ht="16.5" customHeight="1" x14ac:dyDescent="0.2">
      <c r="A7" s="127" t="s">
        <v>51</v>
      </c>
      <c r="B7" s="128">
        <f>Assessment_intern!G70</f>
        <v>0</v>
      </c>
      <c r="C7" s="21">
        <f>$B$9</f>
        <v>0</v>
      </c>
    </row>
    <row r="8" spans="1:12" ht="15.75" x14ac:dyDescent="0.25">
      <c r="A8" s="129" t="s">
        <v>83</v>
      </c>
      <c r="B8" s="130">
        <f>Assessment_intern!G73</f>
        <v>0</v>
      </c>
      <c r="C8" s="21">
        <f>$B$9</f>
        <v>0</v>
      </c>
    </row>
    <row r="9" spans="1:12" ht="20.25" x14ac:dyDescent="0.3">
      <c r="A9" s="1"/>
      <c r="B9" s="4"/>
      <c r="C9" s="19"/>
    </row>
    <row r="10" spans="1:12" ht="15.75" x14ac:dyDescent="0.2">
      <c r="A10" s="131" t="s">
        <v>11</v>
      </c>
      <c r="B10" s="132" t="s">
        <v>80</v>
      </c>
      <c r="C10" s="1"/>
    </row>
    <row r="11" spans="1:12" x14ac:dyDescent="0.2">
      <c r="A11" s="133" t="s">
        <v>10</v>
      </c>
      <c r="B11" s="134">
        <f>Assessment_intern!G8</f>
        <v>0</v>
      </c>
      <c r="C11" s="22" t="s">
        <v>5</v>
      </c>
    </row>
    <row r="12" spans="1:12" x14ac:dyDescent="0.2">
      <c r="A12" s="135" t="s">
        <v>84</v>
      </c>
      <c r="B12" s="136">
        <f>Assessment_intern!G14</f>
        <v>0</v>
      </c>
      <c r="C12" s="23">
        <f>$B$14</f>
        <v>0</v>
      </c>
    </row>
    <row r="13" spans="1:12" ht="16.5" customHeight="1" x14ac:dyDescent="0.2">
      <c r="A13" s="137" t="s">
        <v>12</v>
      </c>
      <c r="B13" s="138">
        <f>Assessment_intern!G18</f>
        <v>0</v>
      </c>
      <c r="C13" s="23">
        <f>$B$14</f>
        <v>0</v>
      </c>
    </row>
    <row r="14" spans="1:12" ht="15.75" x14ac:dyDescent="0.25">
      <c r="A14" s="139" t="s">
        <v>1</v>
      </c>
      <c r="B14" s="140">
        <f>Assessment_intern!G19</f>
        <v>0</v>
      </c>
      <c r="C14" s="23">
        <f>$B$14</f>
        <v>0</v>
      </c>
    </row>
    <row r="15" spans="1:12" x14ac:dyDescent="0.2">
      <c r="A15" s="2"/>
      <c r="B15" s="95"/>
      <c r="C15" s="24">
        <f>$B$14</f>
        <v>0</v>
      </c>
    </row>
    <row r="16" spans="1:12" ht="15.75" x14ac:dyDescent="0.2">
      <c r="A16" s="141" t="s">
        <v>49</v>
      </c>
      <c r="B16" s="132" t="s">
        <v>80</v>
      </c>
      <c r="C16" s="1"/>
    </row>
    <row r="17" spans="1:3" x14ac:dyDescent="0.2">
      <c r="A17" s="133" t="s">
        <v>16</v>
      </c>
      <c r="B17" s="134">
        <f>Assessment_intern!G26</f>
        <v>0</v>
      </c>
      <c r="C17" s="25" t="s">
        <v>5</v>
      </c>
    </row>
    <row r="18" spans="1:3" x14ac:dyDescent="0.2">
      <c r="A18" s="135" t="s">
        <v>18</v>
      </c>
      <c r="B18" s="136">
        <f>Assessment_intern!G30</f>
        <v>0</v>
      </c>
      <c r="C18" s="23">
        <f t="shared" ref="C18:C23" si="0">$B$22</f>
        <v>0</v>
      </c>
    </row>
    <row r="19" spans="1:3" x14ac:dyDescent="0.2">
      <c r="A19" s="135" t="s">
        <v>20</v>
      </c>
      <c r="B19" s="136">
        <f>Assessment_intern!G36</f>
        <v>0</v>
      </c>
      <c r="C19" s="23">
        <f t="shared" si="0"/>
        <v>0</v>
      </c>
    </row>
    <row r="20" spans="1:3" x14ac:dyDescent="0.2">
      <c r="A20" s="135" t="s">
        <v>22</v>
      </c>
      <c r="B20" s="136">
        <f>Assessment_intern!G38</f>
        <v>0</v>
      </c>
      <c r="C20" s="23">
        <f t="shared" si="0"/>
        <v>0</v>
      </c>
    </row>
    <row r="21" spans="1:3" ht="16.5" customHeight="1" x14ac:dyDescent="0.2">
      <c r="A21" s="137" t="s">
        <v>24</v>
      </c>
      <c r="B21" s="138">
        <f>Assessment_intern!G44</f>
        <v>0</v>
      </c>
      <c r="C21" s="23">
        <f t="shared" si="0"/>
        <v>0</v>
      </c>
    </row>
    <row r="22" spans="1:3" ht="15.75" x14ac:dyDescent="0.25">
      <c r="A22" s="139" t="s">
        <v>2</v>
      </c>
      <c r="B22" s="140">
        <f>Assessment_intern!G45</f>
        <v>0</v>
      </c>
      <c r="C22" s="23">
        <f t="shared" si="0"/>
        <v>0</v>
      </c>
    </row>
    <row r="23" spans="1:3" x14ac:dyDescent="0.2">
      <c r="A23" s="2"/>
      <c r="B23" s="95"/>
      <c r="C23" s="26">
        <f t="shared" si="0"/>
        <v>0</v>
      </c>
    </row>
    <row r="24" spans="1:3" ht="16.5" customHeight="1" x14ac:dyDescent="0.2">
      <c r="A24" s="141" t="s">
        <v>50</v>
      </c>
      <c r="B24" s="132" t="s">
        <v>80</v>
      </c>
      <c r="C24" s="3"/>
    </row>
    <row r="25" spans="1:3" x14ac:dyDescent="0.2">
      <c r="A25" s="142" t="s">
        <v>55</v>
      </c>
      <c r="B25" s="143">
        <f>Assessment_intern!G51</f>
        <v>0</v>
      </c>
      <c r="C25" s="27" t="s">
        <v>5</v>
      </c>
    </row>
    <row r="26" spans="1:3" ht="15.75" x14ac:dyDescent="0.25">
      <c r="A26" s="139" t="s">
        <v>3</v>
      </c>
      <c r="B26" s="140">
        <f>Assessment_intern!G52</f>
        <v>0</v>
      </c>
      <c r="C26" s="23">
        <f>$B$26</f>
        <v>0</v>
      </c>
    </row>
    <row r="27" spans="1:3" x14ac:dyDescent="0.2">
      <c r="A27" s="2"/>
      <c r="B27" s="95"/>
      <c r="C27" s="28">
        <f>$B$26</f>
        <v>0</v>
      </c>
    </row>
    <row r="28" spans="1:3" ht="15.75" x14ac:dyDescent="0.2">
      <c r="A28" s="141" t="s">
        <v>51</v>
      </c>
      <c r="B28" s="132" t="s">
        <v>80</v>
      </c>
      <c r="C28" s="3"/>
    </row>
    <row r="29" spans="1:3" x14ac:dyDescent="0.2">
      <c r="A29" s="133" t="s">
        <v>59</v>
      </c>
      <c r="B29" s="134">
        <f>Assessment_intern!G57</f>
        <v>0</v>
      </c>
      <c r="C29" s="29" t="s">
        <v>5</v>
      </c>
    </row>
    <row r="30" spans="1:3" x14ac:dyDescent="0.2">
      <c r="A30" s="135" t="s">
        <v>63</v>
      </c>
      <c r="B30" s="136">
        <f>Assessment_intern!G61</f>
        <v>0</v>
      </c>
      <c r="C30" s="21">
        <f>$B$33</f>
        <v>0</v>
      </c>
    </row>
    <row r="31" spans="1:3" x14ac:dyDescent="0.2">
      <c r="A31" s="135" t="s">
        <v>65</v>
      </c>
      <c r="B31" s="136">
        <f>Assessment_intern!G63</f>
        <v>0</v>
      </c>
      <c r="C31" s="21">
        <f>$B$33</f>
        <v>0</v>
      </c>
    </row>
    <row r="32" spans="1:3" x14ac:dyDescent="0.2">
      <c r="A32" s="137" t="s">
        <v>68</v>
      </c>
      <c r="B32" s="138">
        <f>Assessment_intern!G65</f>
        <v>0</v>
      </c>
      <c r="C32" s="21">
        <f>$B$33</f>
        <v>0</v>
      </c>
    </row>
    <row r="33" spans="1:3" ht="15.75" x14ac:dyDescent="0.25">
      <c r="A33" s="139" t="s">
        <v>4</v>
      </c>
      <c r="B33" s="140">
        <f>Assessment_intern!G70</f>
        <v>0</v>
      </c>
      <c r="C33" s="21">
        <f>$B$33</f>
        <v>0</v>
      </c>
    </row>
    <row r="34" spans="1:3" x14ac:dyDescent="0.2">
      <c r="B34" s="54"/>
      <c r="C34" s="30">
        <f>$B$33</f>
        <v>0</v>
      </c>
    </row>
    <row r="35" spans="1:3" x14ac:dyDescent="0.2">
      <c r="B35" s="54"/>
      <c r="C35" s="31" t="e">
        <f>#REF!</f>
        <v>#REF!</v>
      </c>
    </row>
    <row r="36" spans="1:3" x14ac:dyDescent="0.2">
      <c r="B36" s="54"/>
    </row>
    <row r="37" spans="1:3" x14ac:dyDescent="0.2">
      <c r="B37" s="54"/>
    </row>
  </sheetData>
  <mergeCells count="2">
    <mergeCell ref="A1:B1"/>
    <mergeCell ref="E1:K1"/>
  </mergeCells>
  <pageMargins left="0.70866141732283472" right="0.70866141732283472" top="0.78740157480314965" bottom="0.78740157480314965" header="0.31496062992125984" footer="0.31496062992125984"/>
  <pageSetup paperSize="9" fitToWidth="0" orientation="portrait" r:id="rId1"/>
  <headerFooter>
    <oddHeader>&amp;C&amp;"-,Fett"&amp;18Auswertung intern</oddHeader>
    <oddFooter>&amp;LVersion:
20.11.2025&amp;CGEVER 2020.DIJ.7516&amp;R&amp;P / &amp;N</oddFooter>
  </headerFooter>
  <colBreaks count="1" manualBreakCount="1">
    <brk id="3" max="3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09FD1-C3F4-4975-8A05-C4A8D0B53CCC}">
  <sheetPr codeName="Tabelle1">
    <pageSetUpPr fitToPage="1"/>
  </sheetPr>
  <dimension ref="A1:I33"/>
  <sheetViews>
    <sheetView showGridLines="0" showZeros="0" view="pageLayout" topLeftCell="A13" zoomScale="70" zoomScaleNormal="100" zoomScalePageLayoutView="70" workbookViewId="0">
      <selection activeCell="A24" sqref="A24:E24"/>
    </sheetView>
  </sheetViews>
  <sheetFormatPr baseColWidth="10" defaultRowHeight="15" x14ac:dyDescent="0.25"/>
  <cols>
    <col min="1" max="1" width="33.85546875" style="52" customWidth="1"/>
    <col min="2" max="2" width="14.140625" style="52" hidden="1" customWidth="1"/>
    <col min="3" max="3" width="41.85546875" style="52" customWidth="1"/>
    <col min="4" max="4" width="9.42578125" style="52" hidden="1" customWidth="1"/>
    <col min="5" max="5" width="15.28515625" style="52" bestFit="1" customWidth="1"/>
    <col min="6" max="6" width="41.28515625" customWidth="1"/>
    <col min="7" max="7" width="31.5703125" customWidth="1"/>
  </cols>
  <sheetData>
    <row r="1" spans="1:9" s="63" customFormat="1" ht="30" customHeight="1" x14ac:dyDescent="0.25">
      <c r="A1" s="194" t="s">
        <v>270</v>
      </c>
      <c r="B1" s="195"/>
      <c r="C1" s="196"/>
      <c r="D1" s="196"/>
      <c r="E1" s="166"/>
      <c r="F1" s="196"/>
      <c r="G1" s="197"/>
    </row>
    <row r="2" spans="1:9" s="53" customFormat="1" ht="52.5" customHeight="1" x14ac:dyDescent="0.25">
      <c r="A2" s="162" t="s">
        <v>124</v>
      </c>
      <c r="B2" s="162"/>
      <c r="C2" s="162"/>
      <c r="D2" s="86"/>
      <c r="E2" s="86"/>
      <c r="F2" s="202" t="s">
        <v>271</v>
      </c>
      <c r="G2" s="202"/>
      <c r="H2" s="63"/>
      <c r="I2" s="63"/>
    </row>
    <row r="3" spans="1:9" ht="30" customHeight="1" x14ac:dyDescent="0.25">
      <c r="A3" s="113" t="s">
        <v>123</v>
      </c>
      <c r="B3" s="113"/>
      <c r="C3" s="113"/>
      <c r="D3" s="87"/>
      <c r="E3" s="102"/>
      <c r="F3" s="113" t="s">
        <v>120</v>
      </c>
      <c r="G3" s="113"/>
      <c r="H3" s="63"/>
      <c r="I3" s="63"/>
    </row>
    <row r="4" spans="1:9" ht="30" customHeight="1" x14ac:dyDescent="0.25">
      <c r="A4" s="113" t="s">
        <v>120</v>
      </c>
      <c r="B4" s="113"/>
      <c r="C4" s="113"/>
      <c r="D4" s="85"/>
      <c r="E4" s="102"/>
      <c r="F4" s="113" t="s">
        <v>152</v>
      </c>
      <c r="G4" s="113"/>
      <c r="H4" s="63"/>
      <c r="I4" s="63"/>
    </row>
    <row r="5" spans="1:9" ht="30" customHeight="1" x14ac:dyDescent="0.25">
      <c r="A5" s="113" t="s">
        <v>153</v>
      </c>
      <c r="B5" s="113"/>
      <c r="C5" s="113"/>
      <c r="D5" s="88"/>
      <c r="E5" s="102"/>
      <c r="F5" s="113" t="s">
        <v>125</v>
      </c>
      <c r="G5" s="113"/>
      <c r="H5" s="63"/>
      <c r="I5" s="63"/>
    </row>
    <row r="6" spans="1:9" ht="30" customHeight="1" x14ac:dyDescent="0.25">
      <c r="A6" s="113" t="s">
        <v>121</v>
      </c>
      <c r="B6" s="113"/>
      <c r="C6" s="113"/>
      <c r="D6" s="87"/>
      <c r="E6" s="102"/>
      <c r="F6" s="113" t="s">
        <v>120</v>
      </c>
      <c r="G6" s="113"/>
      <c r="H6" s="63"/>
      <c r="I6" s="63"/>
    </row>
    <row r="7" spans="1:9" ht="30" customHeight="1" x14ac:dyDescent="0.25">
      <c r="A7" s="113" t="s">
        <v>122</v>
      </c>
      <c r="B7" s="113"/>
      <c r="C7" s="113"/>
      <c r="D7" s="85"/>
      <c r="E7" s="102"/>
      <c r="F7" s="113" t="s">
        <v>152</v>
      </c>
      <c r="G7" s="113"/>
    </row>
    <row r="8" spans="1:9" ht="30" customHeight="1" x14ac:dyDescent="0.25">
      <c r="A8" s="113" t="s">
        <v>125</v>
      </c>
      <c r="B8" s="113"/>
      <c r="C8" s="113"/>
      <c r="D8" s="85"/>
      <c r="E8" s="102"/>
      <c r="F8" s="113" t="s">
        <v>125</v>
      </c>
      <c r="G8" s="113"/>
    </row>
    <row r="9" spans="1:9" s="46" customFormat="1" ht="29.25" customHeight="1" x14ac:dyDescent="0.25"/>
    <row r="10" spans="1:9" s="46" customFormat="1" ht="30" customHeight="1" x14ac:dyDescent="0.25">
      <c r="A10" s="194" t="s">
        <v>307</v>
      </c>
      <c r="B10" s="195"/>
      <c r="C10" s="195"/>
      <c r="D10" s="195"/>
      <c r="E10" s="195"/>
      <c r="F10" s="195"/>
      <c r="G10" s="199"/>
    </row>
    <row r="11" spans="1:9" s="46" customFormat="1" ht="30" customHeight="1" x14ac:dyDescent="0.25">
      <c r="A11" s="104" t="s">
        <v>6</v>
      </c>
      <c r="B11" s="104" t="s">
        <v>160</v>
      </c>
      <c r="C11" s="105" t="s">
        <v>8</v>
      </c>
      <c r="D11" s="112"/>
      <c r="E11" s="106" t="s">
        <v>9</v>
      </c>
      <c r="F11" s="106" t="s">
        <v>230</v>
      </c>
      <c r="G11" s="106" t="s">
        <v>148</v>
      </c>
    </row>
    <row r="12" spans="1:9" s="46" customFormat="1" ht="52.5" customHeight="1" x14ac:dyDescent="0.25">
      <c r="A12" s="94" t="str" cm="1">
        <f t="array" ref="A12:G19">_xlfn._xlws.FILTER(Assessment_intern!C2:I70,Assessment_intern!D2:D70="z")</f>
        <v>1.1.d</v>
      </c>
      <c r="B12" s="8" t="str">
        <v>z</v>
      </c>
      <c r="C12" s="11" t="str">
        <v>Inventar von Informationen: Existiert ein Inventar von Informationen und deren Eigentümern?</v>
      </c>
      <c r="D12" s="11" t="str">
        <v>Erfassen sie Ablage- und Berechtigungsstrukturen, und bestimmen sie, wer im Unternehmen für die abgelegten Informationen verantwortlich ist.</v>
      </c>
      <c r="E12" s="89" t="str">
        <v>-</v>
      </c>
      <c r="F12" s="90">
        <v>0</v>
      </c>
      <c r="G12" s="99" t="str">
        <v>Nein</v>
      </c>
    </row>
    <row r="13" spans="1:9" s="46" customFormat="1" ht="82.5" customHeight="1" x14ac:dyDescent="0.25">
      <c r="A13" s="8" t="str">
        <v>1.1.f</v>
      </c>
      <c r="B13" s="8" t="str">
        <v>z</v>
      </c>
      <c r="C13" s="11" t="str">
        <v>Einhaltung der VAV-VBS Art. 19 Abs. 2: Werden die originären Daten in einer Dateninfrastruktur verwaltet, die sich in der Schweiz befindet bzw. hat die Betreiberin der Dateninfrastruktur ihren Sitz in der Schweiz?</v>
      </c>
      <c r="D13" s="11" t="str">
        <v>Überprüfen sie ihre Ablageinfrastruktur und klären sie ab, welche Daten bei externen Dienstleistern aufbewahrt werden. Stellen sie sicher, dass externe Dienstleister ihre Daten in der Schweiz aufbewahren.</v>
      </c>
      <c r="E13" s="89" t="str">
        <v>-</v>
      </c>
      <c r="F13" s="90">
        <v>0</v>
      </c>
      <c r="G13" s="99" t="str">
        <v>Nein</v>
      </c>
    </row>
    <row r="14" spans="1:9" s="46" customFormat="1" ht="66" customHeight="1" x14ac:dyDescent="0.25">
      <c r="A14" s="8" t="str">
        <v>1.2.d</v>
      </c>
      <c r="B14" s="8" t="str">
        <v>z</v>
      </c>
      <c r="C14" s="11" t="str">
        <v>Zuständigkeiten von Unternehmen und IT-Dienstleister: Ist klar geregelt, wofür Ihr externer IT-Dienstleister zuständig ist – und wofür sie selbst verantwortlich sind?</v>
      </c>
      <c r="D14" s="11" t="str">
        <v>Definieren sie Service Level Agreements und Vertragsbedingungen und achten sie darauf, dass Zuständigkeiten klar geregelt sind.</v>
      </c>
      <c r="E14" s="89" t="str">
        <v>-</v>
      </c>
      <c r="F14" s="90">
        <v>0</v>
      </c>
      <c r="G14" s="99" t="str">
        <v>Nein</v>
      </c>
    </row>
    <row r="15" spans="1:9" ht="49.5" customHeight="1" x14ac:dyDescent="0.25">
      <c r="A15" s="8" t="str">
        <v>2.1.a</v>
      </c>
      <c r="B15" s="8" t="str">
        <v>z</v>
      </c>
      <c r="C15" s="11" t="str">
        <v>User-Rechte &amp; Konten: Haben Mitarbeitende nur die Rechte, die sie für ihre Arbeit brauchen?</v>
      </c>
      <c r="D15" s="11" t="str">
        <v>Setzen sie eine Least Privilege Strategie um, z.B. eingeschränkte Vergabe von Adminrechten um Software-Installationen durch Unberechtigte zu verhindern.</v>
      </c>
      <c r="E15" s="89" t="str">
        <v>-</v>
      </c>
      <c r="F15" s="90">
        <v>0</v>
      </c>
      <c r="G15" s="99" t="str">
        <v>Nein</v>
      </c>
      <c r="H15" s="46"/>
      <c r="I15" s="46"/>
    </row>
    <row r="16" spans="1:9" ht="45.75" customHeight="1" x14ac:dyDescent="0.25">
      <c r="A16" s="8" t="str">
        <v>2.1.d</v>
      </c>
      <c r="B16" s="8" t="str">
        <v>z</v>
      </c>
      <c r="C16" s="11" t="str">
        <v>Zugriffsberechtigungen Hardware: Ist der physische Zugang zur Client- und Serverinfrastruktur geschützt und geregelt?</v>
      </c>
      <c r="D16" s="11" t="str">
        <v>Stellen sie sicher, dass nur berechtigte Personen Zutritt zur Server- und Clientinfrastruktur haben (z.B. Schliessplan, Videoüberwachung im Serverraum…)</v>
      </c>
      <c r="E16" s="89" t="str">
        <v>-</v>
      </c>
      <c r="F16" s="90">
        <v>0</v>
      </c>
      <c r="G16" s="99" t="str">
        <v>Nein</v>
      </c>
      <c r="H16" s="46"/>
      <c r="I16" s="46"/>
    </row>
    <row r="17" spans="1:9" ht="61.5" customHeight="1" x14ac:dyDescent="0.25">
      <c r="A17" s="8" t="str">
        <v>2.3.a</v>
      </c>
      <c r="B17" s="8" t="str">
        <v>z</v>
      </c>
      <c r="C17" s="11" t="str">
        <v>Regelmässige Datensicherung: Wird regelmässig ein Backup (Mehrgenerationenprinzip) gemacht und offline aufbewahrt?</v>
      </c>
      <c r="D17" s="11" t="str">
        <v>Speichern sie Daten mehrfach ab und bewahren sie Kopien offsite z.B. in einem feuerfesten Safe oder in einer geschützten Cloud-Umgebung auf.</v>
      </c>
      <c r="E17" s="89" t="str">
        <v>-</v>
      </c>
      <c r="F17" s="90">
        <v>0</v>
      </c>
      <c r="G17" s="99" t="str">
        <v>Nein</v>
      </c>
      <c r="H17" s="46"/>
      <c r="I17" s="46"/>
    </row>
    <row r="18" spans="1:9" ht="66.75" customHeight="1" x14ac:dyDescent="0.25">
      <c r="A18" s="8" t="str">
        <v>2.3.b</v>
      </c>
      <c r="B18" s="8" t="str">
        <v>z</v>
      </c>
      <c r="C18" s="11" t="str">
        <v xml:space="preserve">Überprüfung von Datensicherungen: Wird das Wiederherstellen von Datensicherungen regelmässig getestet (Funktionalität des Backups)?  </v>
      </c>
      <c r="D18" s="11" t="str">
        <v>Führen sie regelmässige Backuptests durch und stellen sie sicher, dass Daten wiederhergestellt und gelesen werden können.</v>
      </c>
      <c r="E18" s="89" t="str">
        <v>-</v>
      </c>
      <c r="F18" s="90">
        <v>0</v>
      </c>
      <c r="G18" s="99" t="str">
        <v>Nein</v>
      </c>
      <c r="H18" s="46"/>
      <c r="I18" s="46"/>
    </row>
    <row r="19" spans="1:9" ht="48" customHeight="1" x14ac:dyDescent="0.25">
      <c r="A19" s="8" t="str">
        <v>2.3.d</v>
      </c>
      <c r="B19" s="8" t="str">
        <v>z</v>
      </c>
      <c r="C19" s="11" t="str">
        <v>Umgang mit sensiblen Daten: Gibt es klare Regeln zum Umgang mit und zur Abgabe von sensiblen Daten?</v>
      </c>
      <c r="D19" s="11" t="str">
        <v>Erstellen sie eine verbindliche Datenschutzrichtlinie und identifizieren sie sensible Daten im Unternehmen. Stellen sie sicher, dass nur berechtigte Mitarbeiter Zugriff auf diese Informationen haben und regeln sie die Weitergabe von sensiblen Daten (an wen, aus welchem Grund, auf welchem Weg) eindeutig.
Beispiel: Werden die Vorgaben bezüglich Abgabe von Eigentümerinformation eingehalten?</v>
      </c>
      <c r="E19" s="89" t="str">
        <v>-</v>
      </c>
      <c r="F19" s="90">
        <v>0</v>
      </c>
      <c r="G19" s="99" t="str">
        <v>Nein</v>
      </c>
      <c r="H19" s="46"/>
      <c r="I19" s="46"/>
    </row>
    <row r="20" spans="1:9" x14ac:dyDescent="0.25">
      <c r="H20" s="46"/>
      <c r="I20" s="46"/>
    </row>
    <row r="21" spans="1:9" ht="45" x14ac:dyDescent="0.25">
      <c r="A21" s="98"/>
      <c r="B21" s="90"/>
      <c r="C21" s="11" t="s">
        <v>305</v>
      </c>
      <c r="D21" s="96"/>
      <c r="E21" s="67" t="s">
        <v>79</v>
      </c>
      <c r="F21" s="97"/>
      <c r="G21" s="99" t="s">
        <v>77</v>
      </c>
    </row>
    <row r="23" spans="1:9" s="93" customFormat="1" ht="18.75" x14ac:dyDescent="0.25">
      <c r="A23" s="200" t="s">
        <v>297</v>
      </c>
      <c r="B23" s="201"/>
      <c r="C23" s="201"/>
      <c r="D23" s="144"/>
      <c r="E23" s="146"/>
      <c r="F23"/>
      <c r="G23"/>
      <c r="H23" s="92"/>
    </row>
    <row r="24" spans="1:9" ht="6" customHeight="1" x14ac:dyDescent="0.25">
      <c r="A24" s="144"/>
      <c r="B24" s="144"/>
      <c r="C24" s="144"/>
      <c r="D24" s="144"/>
      <c r="E24" s="144"/>
    </row>
    <row r="25" spans="1:9" ht="18" x14ac:dyDescent="0.25">
      <c r="A25" s="145" t="s">
        <v>127</v>
      </c>
      <c r="B25" s="147"/>
      <c r="C25" s="147"/>
      <c r="D25" s="147"/>
      <c r="E25" s="147"/>
    </row>
    <row r="26" spans="1:9" ht="18" x14ac:dyDescent="0.25">
      <c r="A26" s="148"/>
      <c r="B26" s="148"/>
      <c r="C26" s="148"/>
      <c r="D26" s="148"/>
      <c r="E26" s="148"/>
    </row>
    <row r="27" spans="1:9" ht="18" x14ac:dyDescent="0.25">
      <c r="A27" s="148"/>
      <c r="B27" s="148"/>
      <c r="C27" s="148"/>
      <c r="D27" s="148"/>
      <c r="E27" s="148"/>
    </row>
    <row r="28" spans="1:9" ht="18.75" thickBot="1" x14ac:dyDescent="0.3">
      <c r="A28" s="149" t="s">
        <v>129</v>
      </c>
      <c r="B28" s="148"/>
      <c r="C28" s="198"/>
      <c r="D28" s="198"/>
      <c r="E28" s="198"/>
    </row>
    <row r="29" spans="1:9" ht="18" x14ac:dyDescent="0.25">
      <c r="A29" s="149"/>
      <c r="B29" s="148"/>
      <c r="C29" s="148"/>
      <c r="D29" s="150"/>
      <c r="E29" s="148"/>
    </row>
    <row r="30" spans="1:9" ht="18" x14ac:dyDescent="0.25">
      <c r="A30" s="151"/>
      <c r="B30" s="148"/>
      <c r="C30" s="148"/>
      <c r="D30" s="148"/>
      <c r="E30" s="148"/>
    </row>
    <row r="31" spans="1:9" ht="18" x14ac:dyDescent="0.25">
      <c r="A31" s="148" t="s">
        <v>128</v>
      </c>
      <c r="B31" s="148"/>
      <c r="C31" s="148"/>
      <c r="D31" s="148"/>
      <c r="E31" s="148"/>
    </row>
    <row r="32" spans="1:9" ht="18.75" thickBot="1" x14ac:dyDescent="0.3">
      <c r="A32" s="151"/>
      <c r="B32" s="148"/>
      <c r="C32" s="198"/>
      <c r="D32" s="198"/>
      <c r="E32" s="198"/>
    </row>
    <row r="33" spans="1:5" x14ac:dyDescent="0.25">
      <c r="A33" s="55"/>
      <c r="B33" s="91"/>
      <c r="C33" s="91"/>
      <c r="D33" s="91"/>
      <c r="E33" s="91"/>
    </row>
  </sheetData>
  <mergeCells count="7">
    <mergeCell ref="A1:G1"/>
    <mergeCell ref="C28:E28"/>
    <mergeCell ref="C32:E32"/>
    <mergeCell ref="A10:G10"/>
    <mergeCell ref="A23:C23"/>
    <mergeCell ref="A2:C2"/>
    <mergeCell ref="F2:G2"/>
  </mergeCells>
  <conditionalFormatting sqref="B11:B19">
    <cfRule type="cellIs" dxfId="3" priority="4" operator="equal">
      <formula>"o"</formula>
    </cfRule>
    <cfRule type="cellIs" dxfId="2" priority="5" operator="equal">
      <formula>"z"</formula>
    </cfRule>
    <cfRule type="cellIs" dxfId="1" priority="6" operator="equal">
      <formula>"e"</formula>
    </cfRule>
  </conditionalFormatting>
  <conditionalFormatting sqref="E21">
    <cfRule type="expression" dxfId="0" priority="2">
      <formula>"E2&lt;&gt;Sheet1E2"</formula>
    </cfRule>
  </conditionalFormatting>
  <pageMargins left="0.7" right="0.7" top="0.78740157499999996" bottom="0.78740157499999996" header="0.3" footer="0.3"/>
  <pageSetup paperSize="9" scale="53" orientation="portrait" r:id="rId1"/>
  <headerFooter>
    <oddHeader>&amp;C&amp;"-,Fett"&amp;18Auswertung zu Handen Amt für Geoinformation des Kantons Bern</oddHeader>
    <oddFooter>&amp;LVersion:
20.11.2025&amp;CGEVER 2020.DIJ.7516</oddFooter>
  </headerFooter>
  <colBreaks count="1" manualBreakCount="1">
    <brk id="7" max="1048575" man="1"/>
  </colBreak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B77403FB-A657-4B49-A0F5-E8AB9088D5D5}">
          <x14:formula1>
            <xm:f>Hilfstabelle!$D$2:$D$4</xm:f>
          </x14:formula1>
          <xm:sqref>D8:E8</xm:sqref>
        </x14:dataValidation>
        <x14:dataValidation type="list" allowBlank="1" showInputMessage="1" showErrorMessage="1" xr:uid="{89A8232F-6C77-45FA-81E5-BD52F63A9B1C}">
          <x14:formula1>
            <xm:f>Hilfstabelle!$A$3:$A$5</xm:f>
          </x14:formula1>
          <xm:sqref>I6 E21</xm:sqref>
        </x14:dataValidation>
        <x14:dataValidation type="list" allowBlank="1" showInputMessage="1" showErrorMessage="1" xr:uid="{63BE71DE-05A4-4D1D-A294-9A63128763F4}">
          <x14:formula1>
            <xm:f>Hilfstabelle!$A$4:$A$5</xm:f>
          </x14:formula1>
          <xm:sqref>G21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146F4-7140-4074-8455-B7F6C640A43A}">
  <sheetPr codeName="Tabelle5"/>
  <dimension ref="A1:R23"/>
  <sheetViews>
    <sheetView zoomScaleNormal="100" workbookViewId="0">
      <selection activeCell="I11" sqref="I11"/>
    </sheetView>
  </sheetViews>
  <sheetFormatPr baseColWidth="10" defaultRowHeight="15" x14ac:dyDescent="0.25"/>
  <cols>
    <col min="1" max="1" width="20.28515625" customWidth="1"/>
    <col min="2" max="2" width="23" customWidth="1"/>
    <col min="4" max="4" width="34.7109375" customWidth="1"/>
    <col min="6" max="6" width="33" customWidth="1"/>
    <col min="7" max="7" width="22.85546875" customWidth="1"/>
    <col min="8" max="8" width="24.28515625" customWidth="1"/>
  </cols>
  <sheetData>
    <row r="1" spans="1:18" x14ac:dyDescent="0.25">
      <c r="A1" s="203" t="s">
        <v>114</v>
      </c>
      <c r="B1" s="203"/>
      <c r="D1" s="50" t="s">
        <v>115</v>
      </c>
      <c r="F1" s="50" t="s">
        <v>116</v>
      </c>
      <c r="G1" s="49"/>
      <c r="H1" s="51" t="s">
        <v>231</v>
      </c>
      <c r="L1" s="51" t="s">
        <v>232</v>
      </c>
      <c r="P1" s="51" t="s">
        <v>233</v>
      </c>
    </row>
    <row r="2" spans="1:18" x14ac:dyDescent="0.25">
      <c r="A2" t="s">
        <v>71</v>
      </c>
      <c r="B2" t="s">
        <v>78</v>
      </c>
      <c r="D2" s="36" t="s">
        <v>79</v>
      </c>
      <c r="F2" t="s">
        <v>119</v>
      </c>
      <c r="H2" t="str" cm="1">
        <f t="array" ref="H2:J9">_xlfn._xlws.FILTER(Assessment_intern!E2:G70,Assessment_intern!D2:D70="z")</f>
        <v>Inventar von Informationen: Existiert ein Inventar von Informationen und deren Eigentümern?</v>
      </c>
      <c r="I2" t="str">
        <v>Erfassen sie Ablage- und Berechtigungsstrukturen, und bestimmen sie, wer im Unternehmen für die abgelegten Informationen verantwortlich ist.</v>
      </c>
      <c r="J2" t="str">
        <v>-</v>
      </c>
      <c r="L2" t="str" cm="1">
        <f t="array" ref="L2:N21">_xlfn._xlws.FILTER(Assessment_intern!E2:G70,Assessment_intern!D2:D70="e")</f>
        <v>Inventar Hardware: Haben sie eine aktuelle Übersicht aller Geräte mit Netzwerkzugang?</v>
      </c>
      <c r="M2" t="str">
        <v xml:space="preserve">Erfassen sie alle Netzwerkteilnehmer z.B. Server, Netzwerkkomponenten, PCs, Drucker, Smartphones, Feldrechner... </v>
      </c>
      <c r="N2" t="str">
        <v>-</v>
      </c>
      <c r="P2" t="str" cm="1">
        <f t="array" ref="P2:R23">_xlfn._xlws.FILTER(Assessment_intern!E2:G70,Assessment_intern!D2:D70="o")</f>
        <v>Vorgaben und Regelungen: Haben sie klare und eindeutige Vorgaben und Regelungen in Bezug auf Sicherheit und Datenschutz erstellt und den Benutzern kommuniziert?</v>
      </c>
      <c r="Q2" t="str">
        <v>Regelmässige Schulungen zur Informationssicherheit helfen ein Sicherheitsdenken bei Mitarbeitenden zu verankern und sicherzustellen, dass alle auf dem gleichen Informationsstand sind.</v>
      </c>
      <c r="R2" t="str">
        <v>-</v>
      </c>
    </row>
    <row r="3" spans="1:18" x14ac:dyDescent="0.25">
      <c r="A3" s="36" t="s">
        <v>79</v>
      </c>
      <c r="B3">
        <v>0</v>
      </c>
      <c r="D3" t="s">
        <v>117</v>
      </c>
      <c r="F3" t="s">
        <v>119</v>
      </c>
      <c r="H3" t="str">
        <v>Einhaltung der VAV-VBS Art. 19 Abs. 2: Werden die originären Daten in einer Dateninfrastruktur verwaltet, die sich in der Schweiz befindet bzw. hat die Betreiberin der Dateninfrastruktur ihren Sitz in der Schweiz?</v>
      </c>
      <c r="I3" t="str">
        <v>Überprüfen sie ihre Ablageinfrastruktur und klären sie ab, welche Daten bei externen Dienstleistern aufbewahrt werden. Stellen sie sicher, dass externe Dienstleister ihre Daten in der Schweiz aufbewahren.</v>
      </c>
      <c r="J3" t="str">
        <v>-</v>
      </c>
      <c r="L3" t="str">
        <v xml:space="preserve">Inventar Software: Haben Sie eine aktuelle Übersicht über alle eingesetzten Programme und Betriebssysteme? </v>
      </c>
      <c r="M3" t="str">
        <v>Erfassen sie alle im Unternehmen eingesetzten und installierten Programme und Betriebssysteme. Der Einsatz von Client- und Software-Verwaltungssystemen erleichtert das Management und die Verteilung von Updates/Patches für Betriebssysteme und Anwendungen.</v>
      </c>
      <c r="N3" t="str">
        <v>-</v>
      </c>
      <c r="P3" t="str">
        <v>Überprüfung: Werden Vorgaben und Regelungen regelmässig überprüft und im Bedarfsfall angepasst?</v>
      </c>
      <c r="Q3" t="str">
        <v>Richten sie Prozesse zur regelmässigen Evaluation und Anpassung ein, z.b. planen sie eine jährliche Überarbeitung von Vorgaben und Regelungen.</v>
      </c>
      <c r="R3" t="str">
        <v>-</v>
      </c>
    </row>
    <row r="4" spans="1:18" x14ac:dyDescent="0.25">
      <c r="A4" t="s">
        <v>77</v>
      </c>
      <c r="B4">
        <v>0</v>
      </c>
      <c r="D4" t="s">
        <v>118</v>
      </c>
      <c r="H4" t="str">
        <v>Zuständigkeiten von Unternehmen und IT-Dienstleister: Ist klar geregelt, wofür Ihr externer IT-Dienstleister zuständig ist – und wofür sie selbst verantwortlich sind?</v>
      </c>
      <c r="I4" t="str">
        <v>Definieren sie Service Level Agreements und Vertragsbedingungen und achten sie darauf, dass Zuständigkeiten klar geregelt sind.</v>
      </c>
      <c r="J4" t="str">
        <v>-</v>
      </c>
      <c r="L4" t="str">
        <v xml:space="preserve">Inventar Netzwerkverbindungen und Datenflüsse: Haben Sie eine Übersicht aller Netzwerkverbindungen und der Datenflüsse, die über diese Verbindungen geleitet werden? </v>
      </c>
      <c r="M4" t="str">
        <v>Erstellen sie Netzwerkdiagramme und dokumentieren sie Netzwerkregeln.</v>
      </c>
      <c r="N4" t="str">
        <v>-</v>
      </c>
      <c r="P4" t="str">
        <v>Einhaltung von Sicherheitsstandards Dritter: Wird geprüft, ob  Drittanbieter geeignete Sicherheitsstandards einhalten?</v>
      </c>
      <c r="Q4" t="str">
        <v>Führen sie vor Vertragsabschluss eine Sicherheitsprüfung durch und prüfen sie Kriterien wie Datenschutzstandards, Zertifizierungen und Sicherheitsnachweise von externen Anbietern und Dienstleistern.</v>
      </c>
      <c r="R4" t="str">
        <v>-</v>
      </c>
    </row>
    <row r="5" spans="1:18" x14ac:dyDescent="0.25">
      <c r="A5" t="s">
        <v>76</v>
      </c>
      <c r="B5">
        <v>1</v>
      </c>
      <c r="H5" t="str">
        <v>User-Rechte &amp; Konten: Haben Mitarbeitende nur die Rechte, die sie für ihre Arbeit brauchen?</v>
      </c>
      <c r="I5" t="str">
        <v>Setzen sie eine Least Privilege Strategie um, z.B. eingeschränkte Vergabe von Adminrechten um Software-Installationen durch Unberechtigte zu verhindern.</v>
      </c>
      <c r="J5" t="str">
        <v>-</v>
      </c>
      <c r="L5" t="str">
        <v>Informationssicherheitspolitik: Gibt es eine dokumentierte und regelmäßig überprüfte Informationssicherheitspolitik?</v>
      </c>
      <c r="M5" t="str">
        <v>Erstellen sie grundsätzliche Regeln im Umgang mit Information und halten sie diese aktuell.</v>
      </c>
      <c r="N5" t="str">
        <v>-</v>
      </c>
      <c r="P5" t="str">
        <v xml:space="preserve">Informationssicherheitsziele: Wurden Informationssicherheitsziele definiert? </v>
      </c>
      <c r="Q5" t="str">
        <v>Definieren sie wie Vertraulichkeit, Integrität und Verfügbarkeit von Information gewährleistet werden können. Dokumentierte Ziele sollten messbar formuliert und regelmäßig überprüft und angepasst werden.</v>
      </c>
      <c r="R5" t="str">
        <v>-</v>
      </c>
    </row>
    <row r="6" spans="1:18" x14ac:dyDescent="0.25">
      <c r="H6" t="str">
        <v>Zugriffsberechtigungen Hardware: Ist der physische Zugang zur Client- und Serverinfrastruktur geschützt und geregelt?</v>
      </c>
      <c r="I6" t="str">
        <v>Stellen sie sicher, dass nur berechtigte Personen Zutritt zur Server- und Clientinfrastruktur haben (z.B. Schliessplan, Videoüberwachung im Serverraum…)</v>
      </c>
      <c r="J6" t="str">
        <v>-</v>
      </c>
      <c r="L6" t="str">
        <v>Rollen und Aufgaben: Sind Rollen und Verantwortlichkeiten für die Informationssicherheit klar definiert und kommuniziert?</v>
      </c>
      <c r="M6" t="str">
        <v>Veröffentlichen sie Rollen und Aufgaben im Unternehmen und stellen sie sicher, dass alle Mitarbeiter informiert sind.</v>
      </c>
      <c r="N6" t="str">
        <v>-</v>
      </c>
      <c r="P6" t="str">
        <v xml:space="preserve">Kenntnis der aktuellen Bedrohungslage: Informieren sie sich regelmässig über neue Gefahren in der IT-Sicherheit und mögliche Schutzmassnahmen? </v>
      </c>
      <c r="Q6" t="str">
        <v>Halten sie zum Thema Sicherheit Kontakt mit Fachverbänden, Interessensgruppen und Behörden und informieren sie sich aktiv über Sicherheitsgefahren im IT-Umfeld.</v>
      </c>
      <c r="R6" t="str">
        <v>-</v>
      </c>
    </row>
    <row r="7" spans="1:18" x14ac:dyDescent="0.25">
      <c r="H7" t="str">
        <v>Regelmässige Datensicherung: Wird regelmässig ein Backup (Mehrgenerationenprinzip) gemacht und offline aufbewahrt?</v>
      </c>
      <c r="I7" t="str">
        <v>Speichern sie Daten mehrfach ab und bewahren sie Kopien offsite z.B. in einem feuerfesten Safe oder in einer geschützten Cloud-Umgebung auf.</v>
      </c>
      <c r="J7" t="str">
        <v>-</v>
      </c>
      <c r="L7" t="str">
        <v>Risikobewertung: Beurteilen sie die Abhängigkeit Ihrer Geschäftsprozesse von Ihrer Informatik</v>
      </c>
      <c r="M7" t="str">
        <v>Erfassen sie welche Risiken für ihre Unternehmung akzeptiert sind und welche Massnahmen ergriffen werden können, um Informationssicherheit gewährleisten zu können.</v>
      </c>
      <c r="N7" t="str">
        <v>-</v>
      </c>
      <c r="P7" t="str">
        <v>Sensibilisierung: Werden Mitarbeitende regelmässig zur IT-Sicherheit geschult und animiert, Vorfälle zu melden (z.B. E-Mail, Internetnutzung)?</v>
      </c>
      <c r="Q7" t="str">
        <v>Führen sie regelmässige Schulungen zu IT Sicherheitsthemen durch.</v>
      </c>
      <c r="R7" t="str">
        <v>-</v>
      </c>
    </row>
    <row r="8" spans="1:18" x14ac:dyDescent="0.25">
      <c r="H8" t="str">
        <v xml:space="preserve">Überprüfung von Datensicherungen: Wird das Wiederherstellen von Datensicherungen regelmässig getestet (Funktionalität des Backups)?  </v>
      </c>
      <c r="I8" t="str">
        <v>Führen sie regelmässige Backuptests durch und stellen sie sicher, dass Daten wiederhergestellt und gelesen werden können.</v>
      </c>
      <c r="J8" t="str">
        <v>-</v>
      </c>
      <c r="L8" t="str">
        <v xml:space="preserve">Kontenverwaltung: Gibt es einen Prozess zur Verwaltung von Zugangskonten? </v>
      </c>
      <c r="M8" t="str">
        <v>Stellen sie Regeln zum Anlegen, Ändern und Löschen von Konten auf und überprüfen sie diese regelmässig.</v>
      </c>
      <c r="N8" t="str">
        <v>-</v>
      </c>
      <c r="P8" t="str">
        <v xml:space="preserve">Passwort-Policy: Sind verbindliche Passwortregeln festgelegt, die konsequent umgesetzt werden? </v>
      </c>
      <c r="Q8" t="str">
        <v xml:space="preserve">Gängige Regeln beinhalten: Mindestlänge des Passwortes; Gross- und Kleinbuchstaben, sowie Zahlen und Sonderzeichen; Vermeiden von Mehrfachverwendung eines Passworts; Passwortmanager verwenden; Periodisches erneuern von Passwörtern. </v>
      </c>
      <c r="R8" t="str">
        <v>-</v>
      </c>
    </row>
    <row r="9" spans="1:18" x14ac:dyDescent="0.25">
      <c r="H9" t="str">
        <v>Umgang mit sensiblen Daten: Gibt es klare Regeln zum Umgang mit und zur Abgabe von sensiblen Daten?</v>
      </c>
      <c r="I9" t="str">
        <v>Erstellen sie eine verbindliche Datenschutzrichtlinie und identifizieren sie sensible Daten im Unternehmen. Stellen sie sicher, dass nur berechtigte Mitarbeiter Zugriff auf diese Informationen haben und regeln sie die Weitergabe von sensiblen Daten (an wen, aus welchem Grund, auf welchem Weg) eindeutig.
Beispiel: Werden die Vorgaben bezüglich Abgabe von Eigentümerinformation eingehalten?</v>
      </c>
      <c r="J9" t="str">
        <v>-</v>
      </c>
      <c r="L9" t="str">
        <v>Zugriffsberechtigungen Software: Sind sensible Bereiche und Daten(z.B. HR, Buchhaltung) vom restlichen Netzwerk getrennt oder vor unbefugtem Zugriff geschützt?</v>
      </c>
      <c r="M9" t="str">
        <v>Richten sie unterschiedliche Berechtigungsgruppen ein und überprüfen sie diese regelmässig.</v>
      </c>
      <c r="N9" t="str">
        <v>-</v>
      </c>
      <c r="P9" t="str">
        <v>Regeln für den Arbeitsplatz: Wird eine Clean-Desk-Policy umgesetzt?</v>
      </c>
      <c r="Q9" t="str">
        <v>Legen sie Regeln zur Aufbewahrung vertraulicher Unterlagen und  dem Sperren von Geräten bei Abwesenheit fest.</v>
      </c>
      <c r="R9" t="str">
        <v>-</v>
      </c>
    </row>
    <row r="10" spans="1:18" x14ac:dyDescent="0.25">
      <c r="L10" t="str">
        <v>Fernzugriffe: Erfolgt der externe Zugriff auf das Firmennetz unter Einhaltung aktueller Sicherheitsstandards?</v>
      </c>
      <c r="M10" t="str">
        <v>Setzen sie VPN, Multifaktorauthentifizierung für den Zugriff via extern ein (z.B. auf Geschäftsreisen, Homeoffice...). Sichern sie Anmeldungen konsequent mit SSL Verschlüsselung.</v>
      </c>
      <c r="N10" t="str">
        <v>-</v>
      </c>
      <c r="P10" t="str">
        <v xml:space="preserve">Daten löschen: Gibt es Richtlinien zum sicheren Entfernen von Alt-geräten/ Daten/ Konten? </v>
      </c>
      <c r="Q10" t="str">
        <v>Löschen sie nicht mehr verwendete Konten, Geräte müssen sicher entsorgt und Datenträger mehrfach überschrieben oder physisch zerstört werden.</v>
      </c>
      <c r="R10" t="str">
        <v>-</v>
      </c>
    </row>
    <row r="11" spans="1:18" x14ac:dyDescent="0.25">
      <c r="L11" t="str">
        <v>Netzwerke: Sind Netzwerke für unterschiedliche Nutzergruppen (z. B. Gäste, interne Mitarbeiter) getrennt?</v>
      </c>
      <c r="M11" t="str">
        <v>Segmentieren sie Netzwerken und stellen sie sicher, dass öffentliche von internen Bereichen  getrennt sind.</v>
      </c>
      <c r="N11" t="str">
        <v>-</v>
      </c>
      <c r="P11" t="str">
        <v>Systemkonfiguration: Sind ihre Systeme so konfiguriert, dass nur die für den Betrieb notwendigen  Applikationen installiert sind?</v>
      </c>
      <c r="Q11" t="str">
        <v>Entfernen sie unnötige Anwendungen und denken sie auch an Dienste, Plugins und Add-Ons, die nicht aktiv eingesetzt werden.</v>
      </c>
      <c r="R11" t="str">
        <v>-</v>
      </c>
    </row>
    <row r="12" spans="1:18" x14ac:dyDescent="0.25">
      <c r="L12" t="str">
        <v>Einsatz von Cloud-Diensten: Ist sichergestellt, dass keine sensiblen Daten in der Cloud gespeichert werden und werden die Anbieter von Clouddiensten geprüft?</v>
      </c>
      <c r="M12" t="str">
        <v>Legen sie im Unternehmen fest, welche Daten in einer Cloud-Ablage abgespeichert werden dürfen und überprüfen sie Cloudanbieter auf Vertraulichkeit, eingesetzte Verschlüsselung und Sicherheitsstandards.</v>
      </c>
      <c r="N12" t="str">
        <v>-</v>
      </c>
      <c r="P12" t="str">
        <v>Verschlüsselung: Werden sensitive und besonders schützenswerte Daten im Unternehmen verschlüsselt aufbewahrt?</v>
      </c>
      <c r="Q12" t="str">
        <v>Verschlüsselung schützt sensitive Daten, setzen sie im Bedarfsfall aktuelle Verschlüsselungsstandards wie AES-256 ein.</v>
      </c>
      <c r="R12" t="str">
        <v>-</v>
      </c>
    </row>
    <row r="13" spans="1:18" x14ac:dyDescent="0.25">
      <c r="L13" t="str">
        <v xml:space="preserve">Sicherheitsupdates:  Werden alle Systeme, Software und Geräte regelmässig aktualisiert (Patch Management)? </v>
      </c>
      <c r="M13" t="str">
        <v>Veraltete Software ist ein beliebtes Einfallstor für Schadsoftware. Aktualisierungen und Wartungen sollten regelmässig durchgeführt und dokumentiert werden.</v>
      </c>
      <c r="N13" t="str">
        <v>-</v>
      </c>
      <c r="P13" t="str">
        <v>Logdateien-Analyse: Werden Logdateien regelmässig auf Unstimmigkeiten geprüft?</v>
      </c>
      <c r="Q13" t="str">
        <v>Überprüfen sie bei wichtigen Systemen regelmässig, Systemmeldungen, Logfiles und  Ereignisprotokolle.</v>
      </c>
      <c r="R13" t="str">
        <v>-</v>
      </c>
    </row>
    <row r="14" spans="1:18" x14ac:dyDescent="0.25">
      <c r="L14" t="str">
        <v xml:space="preserve">Schutztechnologien(Virenschutz): Ist ein aktueller Virenschutz installiert und werden regelmässige Scans durchgeführt? </v>
      </c>
      <c r="M14" t="str">
        <v>Verwenden sie einen Virenschutz mit zentralem Management und definieren sie Schutzprofile für ihre Server und Clients.</v>
      </c>
      <c r="N14" t="str">
        <v>-</v>
      </c>
      <c r="P14" t="str">
        <v>Logdateien-Speicherung: Werden Logdateien aufbewahrt?</v>
      </c>
      <c r="Q14" t="str">
        <v>Bewahren sie Logdateien für mindestens sechs Monate auf und binden sie diese in den Backup-Prozess ein.</v>
      </c>
      <c r="R14" t="str">
        <v>-</v>
      </c>
    </row>
    <row r="15" spans="1:18" x14ac:dyDescent="0.25">
      <c r="L15" t="str">
        <v xml:space="preserve">Filtern potenziell schädlicher E-Mails:  Werden gefährliche Anhänge vor dem Empfang blockiert (auch in ZIPs)? </v>
      </c>
      <c r="M15" t="str">
        <v>Potenziell schädliche E-Mail Anhänge sollten bereits auf Ihrem E-Mail-Gateway bzw. Spam-Filter blockiert bzw. gefiltert werden. Eine Liste potenziell schädlicher Dateiendungen finden sie auf der Website von NCSC: Informationen zum GovCERT [16.04.2025].</v>
      </c>
      <c r="N15" t="str">
        <v>-</v>
      </c>
      <c r="P15" t="str">
        <v>Testen: Werden die eingesetzten Überwachungsmethoden getestet, sowie kontinuierlich verbessert?</v>
      </c>
      <c r="Q15" t="str">
        <v>Überprüfen sie, ob alle Systeme in der Überwachung enthalten sind und diese korrekte Informationen liefert. Passen sie Überwachungssoftware auf neue Bedrohungsszenarien an.</v>
      </c>
      <c r="R15" t="str">
        <v>-</v>
      </c>
    </row>
    <row r="16" spans="1:18" x14ac:dyDescent="0.25">
      <c r="L16" t="str">
        <v>Firewall: Ist das Netzwerk durch den Einsatz von Firewalls geschützt?</v>
      </c>
      <c r="M16" t="str">
        <v>Setzen sie Firewalls auf allen Geräten ein, die diese Funktion unterstützen und definieren sie, welche ein- und ausgehenden Verbindungen erlaubt sein sollen.</v>
      </c>
      <c r="N16" t="str">
        <v>-</v>
      </c>
      <c r="P16" t="str">
        <v xml:space="preserve">Notfalltests: Wird der Vorfallreaktionsplan regelmässig getestet und gegebenenfalls angepasst? </v>
      </c>
      <c r="Q16" t="str">
        <v>Führen sie in definierten Zeitabständen einen Test des Vorfallreaktionsplans durch. Mögliche Testszenarien sind z.B. Simulationen von Malwarebefall oder der Wiederherstellung von Systemen aus einem Backup.</v>
      </c>
      <c r="R16" t="str">
        <v>-</v>
      </c>
    </row>
    <row r="17" spans="12:18" x14ac:dyDescent="0.25">
      <c r="L17" t="str">
        <v>Logdateien: Ist sichergestellt, dass kritische Systeme wie Buchhaltungssoftware, Domain-Controller, Firewall oder E-Mail-Server Logdateien anlegen?</v>
      </c>
      <c r="M17" t="str">
        <v>Prüfen sie den Einsatz eines zentralen Logging-Dienstes, um Informationen an einem Ort verwalten zu können und schnell Zugriff auf verschiedene mögliche Problembereiche zu erhalten.</v>
      </c>
      <c r="N17" t="str">
        <v>-</v>
      </c>
      <c r="P17" t="str">
        <v xml:space="preserve">Kommunikation: Gibt es Melde- und Informationsrichtlinien für die Kommunikation von Vorfällen innerhalb und ausserhalb der Organisation </v>
      </c>
      <c r="Q17" t="str">
        <v>Regeln sie, wer kommuniziert, wo kommuniziert wird (über welche Plattform) und welche Informationen intern bleiben.</v>
      </c>
      <c r="R17" t="str">
        <v>-</v>
      </c>
    </row>
    <row r="18" spans="12:18" x14ac:dyDescent="0.25">
      <c r="L18" t="str">
        <v xml:space="preserve">Überwachung: Wird das Netzwerk und die IT-Infrastruktur laufend überwacht (z.B. Virenscans, Scans auf Schwachstellen, Aktivitäten und Zugriffe)? </v>
      </c>
      <c r="M18" t="str">
        <v>Zentrale Monitoring Systeme unterstützen bei der Überwachung kritischer Dienste, Anwendungen, Schwachstellen und liefern wichtige Informationen zur Betriebssicherheit an einem Ort.</v>
      </c>
      <c r="N18" t="str">
        <v>-</v>
      </c>
      <c r="P18" t="str">
        <v>Ansprechpartner: Gibt es eine Liste mit aktuellen Notfallnummern und Behördenkontakten für den Schadensfall?</v>
      </c>
      <c r="Q18" t="str">
        <v>Stellen sie zusammen wie interne/ externe Ansprechpartner, Dienstleister und Behörden erreicht werden können.</v>
      </c>
      <c r="R18" t="str">
        <v>-</v>
      </c>
    </row>
    <row r="19" spans="12:18" x14ac:dyDescent="0.25">
      <c r="L19" t="str">
        <v>Reaktionsplanung: Gibt es einen schriftlichen Vorfallreaktionsplan, der aktuell und jederzeit verfügbar ist?</v>
      </c>
      <c r="M19" t="str">
        <v>Erstellen sie regelmässig aktuelle Notfall-Offline-Pläne und stellen sie den einfachen und schnellen  Zugriff auf diese Informationen sicher.</v>
      </c>
      <c r="N19" t="str">
        <v>-</v>
      </c>
      <c r="P19" t="str">
        <v>Kommunikation: Haben sie festgelegt wem (z.B. Behörden, Kunden, Mitarbeiter) und in welcher Form sie Angaben zum Vorfall mitteilen?</v>
      </c>
      <c r="Q19" t="str">
        <v>Bereiten sie Texte für verschiedene Szenarien vor, z.B. : Kommunizieren der Wiederinbetriebnahme oder möglicher Datenverluste, Erstatten sie Anzeige bei der Polizei und melden sie Vorfälle an das Nationale Zentrum für Cybersicherheit NCSC.</v>
      </c>
      <c r="R19" t="str">
        <v>-</v>
      </c>
    </row>
    <row r="20" spans="12:18" x14ac:dyDescent="0.25">
      <c r="L20" t="str">
        <v xml:space="preserve">IT-Ausfall: Gibt es Notfallpläne für Ausfälle der IT? </v>
      </c>
      <c r="M20" t="str">
        <v>Auch bei einem Ausfall der gesamten IT oder einem Teil davon, sollten Arbeiten durchgeführt werden können. Wichtige Informationen wie Passwortlisten, Informationen zur IT-Umgebung und Wiederherstellungsinformationen sollten offline verfügbar sein.</v>
      </c>
      <c r="N20" t="str">
        <v>-</v>
      </c>
      <c r="P20" t="str">
        <v>Analyse: Werden sicherheitsrelevante Vorfälle analysiert und dokumentiert?</v>
      </c>
      <c r="Q20" t="str">
        <v>Erfassen sie alle Sicherheitsvorfälle und analysieren und bewerten sie die Auswirkungen für ihr Unternehmen und betroffene Drittparteien</v>
      </c>
      <c r="R20" t="str">
        <v>-</v>
      </c>
    </row>
    <row r="21" spans="12:18" x14ac:dyDescent="0.25">
      <c r="L21" t="str">
        <v>Regelung der Verantwortlichkeiten: Wissen Mitarbeitende, an wen sie sich bei IT-Sicherheitsfragen wenden können (z.B. bei Erhalt eines verdächtigen E-Mails) oder wer bei einem IT-Sicherheitsvorfall zu informieren ist?</v>
      </c>
      <c r="M21" t="str">
        <v>Kommunizieren sie Verantwortliche und deren Stellvertreter für alle sicherheitsrelevanten Belange im Unternehmen.</v>
      </c>
      <c r="N21" t="str">
        <v>-</v>
      </c>
      <c r="P21" t="str">
        <v xml:space="preserve">Schadensminimierung: Können Vorfälle schnell eingedämmt und Schwachstellen reduziert werden oder werden diese als akzeptierte Risiken dokumentiert? </v>
      </c>
      <c r="Q21" t="str">
        <v>Legen sie ein klar definiertes Verfahren fest, wie Sicherheitsvorfälle erkannt, eingedämmt, analysiert und behoben werden. So sparen sie im Schadensfall Zeit und können schnell und zielgerichtet reagieren.</v>
      </c>
      <c r="R21" t="str">
        <v>-</v>
      </c>
    </row>
    <row r="22" spans="12:18" x14ac:dyDescent="0.25">
      <c r="P22" t="str">
        <v xml:space="preserve">Wiederherstellungsplanung: Können Sie nach einem Vorfall alle notwendigen Daten und Systeme anhand eines Wiederherstellungsplanes wiederherstellen (lassen), bzw. liegt dieser vor? </v>
      </c>
      <c r="Q22" t="str">
        <v xml:space="preserve">Erstellen und pflegen sie einen schriftlichen Plan, der alle Systeme, Datenquellen und Abhängigkeiten beschreibt und im Fall einer Wiederherstellung als Blaupause für eine neue Systemumgebung verwendet werden kann. </v>
      </c>
      <c r="R22" t="str">
        <v>-</v>
      </c>
    </row>
    <row r="23" spans="12:18" x14ac:dyDescent="0.25">
      <c r="P23" t="str">
        <v xml:space="preserve">Verbesserungen: Ist sichergestellt, dass Erkenntnisse und Lehren aus früheren Cybersecurity-Vorfällen in Ihre Risikobeurteilung, Schutzmassnahmen und Wiederherstellungspläne einfliessen? </v>
      </c>
      <c r="Q23" t="str">
        <v xml:space="preserve">Dokumentieren sie Sicherheitsvorfälle möglichst umfassend und aktualisieren sie regelmässig Ihre Wiederherstellungsstrategie und Schutzmassnahmen. </v>
      </c>
      <c r="R23" t="str">
        <v>-</v>
      </c>
    </row>
  </sheetData>
  <mergeCells count="1">
    <mergeCell ref="A1:B1"/>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h X E d W y W u n U S l A A A A 9 g A A A B I A H A B D b 2 5 m a W c v U G F j a 2 F n Z S 5 4 b W w g o h g A K K A U A A A A A A A A A A A A A A A A A A A A A A A A A A A A h Y + x D o I w G I R f h X S n L W U h 5 K c M 6 i a J i Y l x b U q F B i i G F s u 7 O f h I v o I Y R d 0 c 7 + 6 7 5 O 5 + v U E + d W 1 w U Y P V v c l Q h C k K l J F 9 q U 2 V o d G d w g T l H H Z C N q J S w Q w b m 0 5 W Z 6 h 2 7 p w S 4 r 3 H P s b 9 U B F G a U S O x X Y v a 9 W J U B v r h J E K f V r l / x b i c H i N 4 Q x H M c M x S z A F s p h Q a P M F 2 L z 3 m f 6 Y s B p b N w 6 K l y p c b 4 A s E s j 7 A 3 8 A U E s D B B Q A A g A I A I V x H 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F c R 1 b K I p H u A 4 A A A A R A A A A E w A c A E Z v c m 1 1 b G F z L 1 N l Y 3 R p b 2 4 x L m 0 g o h g A K K A U A A A A A A A A A A A A A A A A A A A A A A A A A A A A K 0 5 N L s n M z 1 M I h t C G 1 g B Q S w E C L Q A U A A I A C A C F c R 1 b J a 6 d R K U A A A D 2 A A A A E g A A A A A A A A A A A A A A A A A A A A A A Q 2 9 u Z m l n L 1 B h Y 2 t h Z 2 U u e G 1 s U E s B A i 0 A F A A C A A g A h X E d W w / K 6 a u k A A A A 6 Q A A A B M A A A A A A A A A A A A A A A A A 8 Q A A A F t D b 2 5 0 Z W 5 0 X 1 R 5 c G V z X S 5 4 b W x Q S w E C L Q A U A A I A C A C F c R 1 b 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3 k 8 x + B d 4 E y r z n K y D k 5 t 1 g A A A A A C A A A A A A A D Z g A A w A A A A B A A A A D 5 + t p 0 0 7 Y w v / R z H V q 4 Z U u L A A A A A A S A A A C g A A A A E A A A A O l X j s R p x n m m J + b 9 U c D x N h Z Q A A A A S c M M h j M W + T d n b T X 1 9 N k 6 4 1 G T u 3 D r D p g d T D V / 1 Q i b I F 9 J k R 6 9 G F a q K 1 P j e Y y E + 8 X 3 g 0 x 1 e V Q b r b k 8 h 0 U 1 p N f y J V y U 4 z X D X b O q + 3 o T u n 2 f R X Y U A A A A k 9 G Y 2 1 5 j N + t R T b D k t H d o E K R 5 1 r Y = < / D a t a M a s h u p > 
</file>

<file path=customXml/itemProps1.xml><?xml version="1.0" encoding="utf-8"?>
<ds:datastoreItem xmlns:ds="http://schemas.openxmlformats.org/officeDocument/2006/customXml" ds:itemID="{58AC416A-0AF1-417D-A4A3-A036887110F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Infos zum Tool</vt:lpstr>
      <vt:lpstr>Assessment_intern</vt:lpstr>
      <vt:lpstr>Auswertung_intern</vt:lpstr>
      <vt:lpstr>Auswertung_AbgabeAGI</vt:lpstr>
      <vt:lpstr>Hilfstabelle</vt:lpstr>
      <vt:lpstr>Assessment_intern!Druckbereich</vt:lpstr>
      <vt:lpstr>Auswertung_intern!Druckbereich</vt:lpstr>
      <vt:lpstr>Hilfstabelle!Druckbereich</vt:lpstr>
      <vt:lpstr>'Infos zum Tool'!Druckbereich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Selfassessment-Tool Informationssicherheit</dc:title>
  <dc:creator>Amt für Geoinformation</dc:creator>
  <cp:lastModifiedBy>Moser Beat, DIJ-AGI-A2</cp:lastModifiedBy>
  <cp:lastPrinted>2025-11-20T15:02:37Z</cp:lastPrinted>
  <dcterms:created xsi:type="dcterms:W3CDTF">2015-06-05T18:19:34Z</dcterms:created>
  <dcterms:modified xsi:type="dcterms:W3CDTF">2025-11-21T11:29:23Z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2025-06-02T17:06:48Z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0eb7165a-7a4f-45d7-82a8-29dababc5b5c</vt:lpwstr>
  </property>
  <property fmtid="{D5CDD505-2E9C-101B-9397-08002B2CF9AE}" pid="8" name="MSIP_Label_74fdd986-87d9-48c6-acda-407b1ab5fef0_ContentBits">
    <vt:lpwstr>0</vt:lpwstr>
  </property>
</Properties>
</file>